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koch\Desktop\"/>
    </mc:Choice>
  </mc:AlternateContent>
  <workbookProtection workbookAlgorithmName="SHA-512" workbookHashValue="J9wJc5zbB9/QzvLOVii0wf8/ymZnlIJkLWEsjUplXlFAfxDKZW5D9gcAzNHNilwdq/uqLuDMTf6ECEk4HH2SEQ==" workbookSaltValue="UZU530oYvpZ2qkmVUD3gyQ==" workbookSpinCount="100000" lockStructure="1"/>
  <bookViews>
    <workbookView xWindow="0" yWindow="0" windowWidth="23040" windowHeight="9060"/>
  </bookViews>
  <sheets>
    <sheet name="Scoring Workbook" sheetId="1" r:id="rId1"/>
  </sheets>
  <definedNames>
    <definedName name="_xlnm._FilterDatabase" localSheetId="0" hidden="1">'Scoring Workbook'!$B$13:$S$25</definedName>
    <definedName name="_xlnm.Print_Area" localSheetId="0">'Scoring Workbook'!$A$1:$AM$38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X24" i="1"/>
  <c r="X23" i="1"/>
  <c r="X22" i="1"/>
  <c r="X21" i="1"/>
  <c r="X20" i="1"/>
  <c r="X19" i="1"/>
  <c r="X18" i="1"/>
  <c r="X17" i="1"/>
  <c r="X16" i="1"/>
  <c r="X15" i="1"/>
  <c r="X14" i="1"/>
  <c r="V25" i="1"/>
  <c r="V24" i="1"/>
  <c r="V23" i="1"/>
  <c r="V22" i="1"/>
  <c r="V21" i="1"/>
  <c r="V20" i="1"/>
  <c r="V19" i="1"/>
  <c r="V18" i="1"/>
  <c r="V17" i="1"/>
  <c r="V16" i="1"/>
  <c r="V15" i="1"/>
  <c r="V14" i="1"/>
  <c r="W38" i="1" l="1"/>
  <c r="W37" i="1"/>
  <c r="W36" i="1"/>
  <c r="W35" i="1"/>
  <c r="W34" i="1"/>
  <c r="W33" i="1"/>
  <c r="W32" i="1"/>
  <c r="W31" i="1"/>
</calcChain>
</file>

<file path=xl/sharedStrings.xml><?xml version="1.0" encoding="utf-8"?>
<sst xmlns="http://schemas.openxmlformats.org/spreadsheetml/2006/main" count="235" uniqueCount="103">
  <si>
    <t>(1) New Affordability Pool</t>
  </si>
  <si>
    <t>Tie Breakers</t>
  </si>
  <si>
    <t>Scoring Position</t>
  </si>
  <si>
    <t>Funding Outcome</t>
  </si>
  <si>
    <t>Project Name</t>
  </si>
  <si>
    <t>Link to Proposal Summary</t>
  </si>
  <si>
    <t>City</t>
  </si>
  <si>
    <t>Total Units</t>
  </si>
  <si>
    <t>PJ
Status</t>
  </si>
  <si>
    <t>HDL Reserved</t>
  </si>
  <si>
    <t>OHTF Reserved</t>
  </si>
  <si>
    <t>NHTF Reserved</t>
  </si>
  <si>
    <t>Total Points</t>
  </si>
  <si>
    <t>30% AMI Units</t>
  </si>
  <si>
    <t>Geographic Diversity Points</t>
  </si>
  <si>
    <t>Other Affordability Period (Years)</t>
  </si>
  <si>
    <t>Competitive</t>
  </si>
  <si>
    <t>Starling Yard</t>
  </si>
  <si>
    <t>Click here</t>
  </si>
  <si>
    <t>No</t>
  </si>
  <si>
    <t>Columbus</t>
  </si>
  <si>
    <t>PJ</t>
  </si>
  <si>
    <t>West Broad Senior</t>
  </si>
  <si>
    <t>Easton Place Homes Phase II</t>
  </si>
  <si>
    <t>McKinley Manor</t>
  </si>
  <si>
    <t>The Enclave on Main</t>
  </si>
  <si>
    <t>N/A - Not Funded</t>
  </si>
  <si>
    <t>Reserve at Woodland, The</t>
  </si>
  <si>
    <t>Norton Family Apartments</t>
  </si>
  <si>
    <t>Berwyn East Place</t>
  </si>
  <si>
    <t>Non-PJ Set-Aside</t>
  </si>
  <si>
    <t>Summergrove Apartments</t>
  </si>
  <si>
    <t>Bowling Green</t>
  </si>
  <si>
    <t>Non PJ</t>
  </si>
  <si>
    <t>Lincoln &amp; Gilbert</t>
  </si>
  <si>
    <t>Cincinnati</t>
  </si>
  <si>
    <t>McKinley Square</t>
  </si>
  <si>
    <t>Canton</t>
  </si>
  <si>
    <t>Strategic Initiatives</t>
  </si>
  <si>
    <t>Woodhill Station East Phase 3</t>
  </si>
  <si>
    <t>Cleveland</t>
  </si>
  <si>
    <t>(2) Preserved Affordability Pool</t>
  </si>
  <si>
    <t>PJ Status</t>
  </si>
  <si>
    <t>Oakwood Apartments</t>
  </si>
  <si>
    <t>Meadows RAD, The</t>
  </si>
  <si>
    <t>Canal Winchester</t>
  </si>
  <si>
    <t>Pinehurst Apartments</t>
  </si>
  <si>
    <t>Waverly</t>
  </si>
  <si>
    <t>Riverview San Marco</t>
  </si>
  <si>
    <t xml:space="preserve">Logan Village </t>
  </si>
  <si>
    <t>Logan</t>
  </si>
  <si>
    <t>Terri Manor</t>
  </si>
  <si>
    <t>Yes</t>
  </si>
  <si>
    <t xml:space="preserve">Alexandra Apartments </t>
  </si>
  <si>
    <t>West Elm Apartments</t>
  </si>
  <si>
    <t>Wauseon</t>
  </si>
  <si>
    <t>2021 Bond Gap Financing ("BGF") Scoring Workbook</t>
  </si>
  <si>
    <t>County</t>
  </si>
  <si>
    <t>Franklin</t>
  </si>
  <si>
    <t>Families</t>
  </si>
  <si>
    <t>National Church Residences</t>
  </si>
  <si>
    <t>Seniors</t>
  </si>
  <si>
    <t>Columbus Metropolitan Housing Authority</t>
  </si>
  <si>
    <t>Service Enriched</t>
  </si>
  <si>
    <t>Whitehall</t>
  </si>
  <si>
    <t>Hamilton</t>
  </si>
  <si>
    <t>Wood</t>
  </si>
  <si>
    <t>Stark</t>
  </si>
  <si>
    <t>East Akron Neighborhood Dev. Corp</t>
  </si>
  <si>
    <t>Cuyahoga</t>
  </si>
  <si>
    <t>Community Properties of Ohio</t>
  </si>
  <si>
    <t>Pike</t>
  </si>
  <si>
    <t>Cincinnati Metropolitan Housing Authority</t>
  </si>
  <si>
    <t>Hocking</t>
  </si>
  <si>
    <t xml:space="preserve">Hocking Metropolitan Housing Authority </t>
  </si>
  <si>
    <t>Fulton</t>
  </si>
  <si>
    <t>Woda Cooper Development</t>
  </si>
  <si>
    <t>Homeport</t>
  </si>
  <si>
    <t>Connect Realty</t>
  </si>
  <si>
    <t>NRP Holdings</t>
  </si>
  <si>
    <t>Pennrose</t>
  </si>
  <si>
    <t>Wallick-Hendy Development Company</t>
  </si>
  <si>
    <t>The Community Builders</t>
  </si>
  <si>
    <t>Preservation of Affordable Housing</t>
  </si>
  <si>
    <t>Model Property Development</t>
  </si>
  <si>
    <t>PK Development Group</t>
  </si>
  <si>
    <t>Lead Developer</t>
  </si>
  <si>
    <t>Population Served</t>
  </si>
  <si>
    <t>Geographic Diversity</t>
  </si>
  <si>
    <t>ELI Targeting</t>
  </si>
  <si>
    <t>PJ: Transit</t>
  </si>
  <si>
    <t>Non PJ: Severe Housing Problems</t>
  </si>
  <si>
    <t>Leveraging</t>
  </si>
  <si>
    <t>Cost Efficiency</t>
  </si>
  <si>
    <t>PBRA</t>
  </si>
  <si>
    <t>Leverage</t>
  </si>
  <si>
    <t>Default or Foreclosure</t>
  </si>
  <si>
    <t>Need for Replacement</t>
  </si>
  <si>
    <t>Physical Condition</t>
  </si>
  <si>
    <t>Rehab Scope</t>
  </si>
  <si>
    <t>Competitive Scoring</t>
  </si>
  <si>
    <t>Population
Served</t>
  </si>
  <si>
    <t>Waitlisted?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</si>
</sst>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56AA8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8DCDC"/>
        <bgColor indexed="64"/>
      </patternFill>
    </fill>
    <fill>
      <patternFill patternType="solid">
        <fgColor rgb="FF0051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CC8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164" fontId="1" fillId="0" borderId="3" xfId="0" applyNumberFormat="1" applyFont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4" borderId="0" xfId="0" applyFont="1" applyFill="1"/>
    <xf numFmtId="0" fontId="1" fillId="4" borderId="1" xfId="0" applyFont="1" applyFill="1" applyBorder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0" xfId="0" applyFont="1" applyFill="1" applyBorder="1"/>
  </cellXfs>
  <cellStyles count="2">
    <cellStyle name="Hyperlink" xfId="1" builtinId="8"/>
    <cellStyle name="Normal" xfId="0" builtinId="0"/>
  </cellStyles>
  <dxfs count="3">
    <dxf>
      <fill>
        <patternFill>
          <bgColor rgb="FFDEF2F1"/>
        </patternFill>
      </fill>
    </dxf>
    <dxf>
      <fill>
        <patternFill>
          <bgColor rgb="FFDEF2F1"/>
        </patternFill>
      </fill>
    </dxf>
    <dxf>
      <fill>
        <patternFill>
          <bgColor rgb="FFDEF2F1"/>
        </patternFill>
      </fill>
    </dxf>
  </dxfs>
  <tableStyles count="0" defaultTableStyle="TableStyleMedium2" defaultPivotStyle="PivotStyleLight16"/>
  <colors>
    <mruColors>
      <color rgb="FFA8DCDC"/>
      <color rgb="FFC4C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66675</xdr:rowOff>
    </xdr:from>
    <xdr:to>
      <xdr:col>6</xdr:col>
      <xdr:colOff>1066800</xdr:colOff>
      <xdr:row>3</xdr:row>
      <xdr:rowOff>219075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4300" y="609600"/>
          <a:ext cx="6667500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34636</xdr:rowOff>
    </xdr:from>
    <xdr:to>
      <xdr:col>3</xdr:col>
      <xdr:colOff>609600</xdr:colOff>
      <xdr:row>3</xdr:row>
      <xdr:rowOff>38965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83" t="10718" r="3696" b="11923"/>
        <a:stretch/>
      </xdr:blipFill>
      <xdr:spPr bwMode="auto">
        <a:xfrm>
          <a:off x="123825" y="34636"/>
          <a:ext cx="2486025" cy="5472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110490</xdr:colOff>
      <xdr:row>4</xdr:row>
      <xdr:rowOff>110490</xdr:rowOff>
    </xdr:from>
    <xdr:to>
      <xdr:col>6</xdr:col>
      <xdr:colOff>1062990</xdr:colOff>
      <xdr:row>5</xdr:row>
      <xdr:rowOff>143704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0490" y="862965"/>
          <a:ext cx="6667500" cy="1475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hiohome.org/ppd/proposals/2021/BGF/BerwynPlaceEast.pdf" TargetMode="External"/><Relationship Id="rId13" Type="http://schemas.openxmlformats.org/officeDocument/2006/relationships/hyperlink" Target="https://ohiohome.org/ppd/proposals/2021/BGF/OakwoodApartments.pdf" TargetMode="External"/><Relationship Id="rId18" Type="http://schemas.openxmlformats.org/officeDocument/2006/relationships/hyperlink" Target="https://ohiohome.org/ppd/proposals/2021/BGF/TerriManor.pdf" TargetMode="External"/><Relationship Id="rId3" Type="http://schemas.openxmlformats.org/officeDocument/2006/relationships/hyperlink" Target="https://ohiohome.org/ppd/proposals/2021/BGF/EastonPlaceHomes-Phase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ohiohome.org/ppd/proposals/2021/BGF/NortonFamilyApartments.pdf" TargetMode="External"/><Relationship Id="rId12" Type="http://schemas.openxmlformats.org/officeDocument/2006/relationships/hyperlink" Target="https://ohiohome.org/ppd/proposals/2021/BGF/WoodhillStationEastPhaseIII.pdf" TargetMode="External"/><Relationship Id="rId17" Type="http://schemas.openxmlformats.org/officeDocument/2006/relationships/hyperlink" Target="https://ohiohome.org/ppd/proposals/2021/BGF/LoganVillageApartments.pdf" TargetMode="External"/><Relationship Id="rId2" Type="http://schemas.openxmlformats.org/officeDocument/2006/relationships/hyperlink" Target="https://ohiohome.org/ppd/proposals/2021/BGF/WestBroadSenior.pdf" TargetMode="External"/><Relationship Id="rId16" Type="http://schemas.openxmlformats.org/officeDocument/2006/relationships/hyperlink" Target="https://ohiohome.org/ppd/proposals/2021/BGF/RiverviewSanMarco.pdf" TargetMode="External"/><Relationship Id="rId20" Type="http://schemas.openxmlformats.org/officeDocument/2006/relationships/hyperlink" Target="https://ohiohome.org/ppd/proposals/2021/BGF/WestElmApartments.pdf" TargetMode="External"/><Relationship Id="rId1" Type="http://schemas.openxmlformats.org/officeDocument/2006/relationships/hyperlink" Target="https://ohiohome.org/ppd/proposals/2021/BGF/StarlingYard.pdf" TargetMode="External"/><Relationship Id="rId6" Type="http://schemas.openxmlformats.org/officeDocument/2006/relationships/hyperlink" Target="https://ohiohome.org/ppd/proposals/2021/BGF/TheReserveatWoodland.pdf" TargetMode="External"/><Relationship Id="rId11" Type="http://schemas.openxmlformats.org/officeDocument/2006/relationships/hyperlink" Target="https://ohiohome.org/ppd/proposals/2021/BGF/McKinleySquare.pdf" TargetMode="External"/><Relationship Id="rId5" Type="http://schemas.openxmlformats.org/officeDocument/2006/relationships/hyperlink" Target="https://ohiohome.org/ppd/proposals/2021/BGF/TheEnclaveonMain.pdf" TargetMode="External"/><Relationship Id="rId15" Type="http://schemas.openxmlformats.org/officeDocument/2006/relationships/hyperlink" Target="https://ohiohome.org/ppd/proposals/2021/BGF/PinehurstApartments.pdf" TargetMode="External"/><Relationship Id="rId10" Type="http://schemas.openxmlformats.org/officeDocument/2006/relationships/hyperlink" Target="https://ohiohome.org/ppd/proposals/2021/BGF/Lincoln-Gilbert-Family-II.pdf" TargetMode="External"/><Relationship Id="rId19" Type="http://schemas.openxmlformats.org/officeDocument/2006/relationships/hyperlink" Target="https://ohiohome.org/ppd/proposals/2021/BGF/AlexandraApartments.pdf" TargetMode="External"/><Relationship Id="rId4" Type="http://schemas.openxmlformats.org/officeDocument/2006/relationships/hyperlink" Target="https://ohiohome.org/ppd/proposals/2021/BGF/McKinleyManor.pdf" TargetMode="External"/><Relationship Id="rId9" Type="http://schemas.openxmlformats.org/officeDocument/2006/relationships/hyperlink" Target="https://ohiohome.org/ppd/proposals/2021/BGF/SummergroveApartments.pdf" TargetMode="External"/><Relationship Id="rId14" Type="http://schemas.openxmlformats.org/officeDocument/2006/relationships/hyperlink" Target="https://ohiohome.org/ppd/proposals/2021/BGF/TheMeadowsRAD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topLeftCell="A16" zoomScaleNormal="100" zoomScaleSheetLayoutView="100" workbookViewId="0">
      <selection activeCell="I9" sqref="I9"/>
    </sheetView>
  </sheetViews>
  <sheetFormatPr defaultColWidth="0" defaultRowHeight="15" customHeight="1" zeroHeight="1" x14ac:dyDescent="0.2"/>
  <cols>
    <col min="1" max="1" width="1.7109375" style="1" customWidth="1"/>
    <col min="2" max="2" width="8.42578125" style="1" bestFit="1" customWidth="1"/>
    <col min="3" max="3" width="19.85546875" style="1" bestFit="1" customWidth="1"/>
    <col min="4" max="4" width="31.140625" style="1" bestFit="1" customWidth="1"/>
    <col min="5" max="6" width="12.28515625" style="1" customWidth="1"/>
    <col min="7" max="7" width="19.28515625" style="1" bestFit="1" customWidth="1"/>
    <col min="8" max="8" width="11.7109375" style="1" bestFit="1" customWidth="1"/>
    <col min="9" max="9" width="41.28515625" style="1" bestFit="1" customWidth="1"/>
    <col min="10" max="10" width="18.42578125" style="1" bestFit="1" customWidth="1"/>
    <col min="11" max="12" width="12.28515625" style="1" customWidth="1"/>
    <col min="13" max="15" width="12.7109375" style="1" customWidth="1"/>
    <col min="16" max="18" width="12.28515625" style="1" customWidth="1"/>
    <col min="19" max="19" width="13.42578125" style="1" customWidth="1"/>
    <col min="20" max="22" width="12.28515625" style="1" customWidth="1"/>
    <col min="23" max="23" width="10.7109375" style="1" bestFit="1" customWidth="1"/>
    <col min="24" max="24" width="11.85546875" style="1" bestFit="1" customWidth="1"/>
    <col min="25" max="25" width="12.42578125" style="1" bestFit="1" customWidth="1"/>
    <col min="26" max="26" width="9.140625" style="1" customWidth="1"/>
    <col min="27" max="16384" width="9.140625" style="1" hidden="1"/>
  </cols>
  <sheetData>
    <row r="1" spans="1:26" ht="14.25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1"/>
      <c r="R1" s="11"/>
      <c r="S1" s="11"/>
      <c r="T1" s="11"/>
      <c r="U1" s="11"/>
      <c r="V1" s="11"/>
      <c r="W1" s="11"/>
      <c r="X1" s="11"/>
      <c r="Y1" s="11"/>
      <c r="Z1" s="11"/>
    </row>
    <row r="2" spans="1:26" ht="14.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1"/>
      <c r="R2" s="11"/>
      <c r="S2" s="11"/>
      <c r="T2" s="11"/>
      <c r="U2" s="11"/>
      <c r="V2" s="11"/>
      <c r="W2" s="11"/>
      <c r="X2" s="11"/>
      <c r="Y2" s="11"/>
      <c r="Z2" s="11"/>
    </row>
    <row r="3" spans="1:26" ht="14.2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1"/>
      <c r="R3" s="11"/>
      <c r="S3" s="11"/>
      <c r="T3" s="11"/>
      <c r="U3" s="11"/>
      <c r="V3" s="11"/>
      <c r="W3" s="11"/>
      <c r="X3" s="11"/>
      <c r="Y3" s="11"/>
      <c r="Z3" s="11"/>
    </row>
    <row r="4" spans="1:26" ht="21" customHeight="1" x14ac:dyDescent="0.2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1"/>
    </row>
    <row r="5" spans="1:26" ht="5.0999999999999996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1"/>
      <c r="R6" s="11"/>
      <c r="S6" s="11"/>
      <c r="T6" s="11"/>
      <c r="U6" s="11"/>
      <c r="V6" s="11"/>
      <c r="W6" s="11"/>
      <c r="X6" s="11"/>
      <c r="Y6" s="11"/>
      <c r="Z6" s="11"/>
    </row>
    <row r="7" spans="1:26" ht="5.0999999999999996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1"/>
      <c r="R8" s="11"/>
      <c r="S8" s="11"/>
      <c r="T8" s="11"/>
      <c r="U8" s="11"/>
      <c r="V8" s="11"/>
      <c r="W8" s="11"/>
      <c r="X8" s="11"/>
      <c r="Y8" s="11"/>
      <c r="Z8" s="11"/>
    </row>
    <row r="9" spans="1:26" ht="18" x14ac:dyDescent="0.2">
      <c r="A9" s="11"/>
      <c r="B9" s="13" t="s">
        <v>56</v>
      </c>
      <c r="C9" s="13"/>
      <c r="D9" s="13"/>
      <c r="E9" s="1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" customHeight="1" x14ac:dyDescent="0.2">
      <c r="A10" s="11"/>
      <c r="B10" s="14"/>
      <c r="C10" s="14"/>
      <c r="D10" s="14"/>
      <c r="E10" s="1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" customHeight="1" x14ac:dyDescent="0.2">
      <c r="A11" s="11"/>
      <c r="B11" s="15" t="s">
        <v>0</v>
      </c>
      <c r="C11" s="15"/>
      <c r="D11" s="15"/>
      <c r="E11" s="1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" customHeight="1" x14ac:dyDescent="0.2">
      <c r="A12" s="11"/>
      <c r="B12" s="17"/>
      <c r="C12" s="17"/>
      <c r="D12" s="17"/>
      <c r="E12" s="1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" t="s">
        <v>100</v>
      </c>
      <c r="Q12" s="4"/>
      <c r="R12" s="4"/>
      <c r="S12" s="4"/>
      <c r="T12" s="4"/>
      <c r="U12" s="4"/>
      <c r="V12" s="4"/>
      <c r="W12" s="19" t="s">
        <v>1</v>
      </c>
      <c r="X12" s="19"/>
      <c r="Y12" s="19"/>
      <c r="Z12" s="11"/>
    </row>
    <row r="13" spans="1:26" ht="60" customHeight="1" x14ac:dyDescent="0.2">
      <c r="A13" s="11"/>
      <c r="B13" s="5" t="s">
        <v>2</v>
      </c>
      <c r="C13" s="5" t="s">
        <v>3</v>
      </c>
      <c r="D13" s="5" t="s">
        <v>4</v>
      </c>
      <c r="E13" s="5" t="s">
        <v>5</v>
      </c>
      <c r="F13" s="5" t="s">
        <v>102</v>
      </c>
      <c r="G13" s="5" t="s">
        <v>6</v>
      </c>
      <c r="H13" s="5" t="s">
        <v>57</v>
      </c>
      <c r="I13" s="5" t="s">
        <v>86</v>
      </c>
      <c r="J13" s="5" t="s">
        <v>101</v>
      </c>
      <c r="K13" s="5" t="s">
        <v>7</v>
      </c>
      <c r="L13" s="5" t="s">
        <v>8</v>
      </c>
      <c r="M13" s="6" t="s">
        <v>9</v>
      </c>
      <c r="N13" s="6" t="s">
        <v>10</v>
      </c>
      <c r="O13" s="6" t="s">
        <v>11</v>
      </c>
      <c r="P13" s="5" t="s">
        <v>88</v>
      </c>
      <c r="Q13" s="5" t="s">
        <v>89</v>
      </c>
      <c r="R13" s="5" t="s">
        <v>90</v>
      </c>
      <c r="S13" s="5" t="s">
        <v>91</v>
      </c>
      <c r="T13" s="5" t="s">
        <v>92</v>
      </c>
      <c r="U13" s="5" t="s">
        <v>93</v>
      </c>
      <c r="V13" s="5" t="s">
        <v>12</v>
      </c>
      <c r="W13" s="5" t="s">
        <v>13</v>
      </c>
      <c r="X13" s="5" t="s">
        <v>14</v>
      </c>
      <c r="Y13" s="5" t="s">
        <v>15</v>
      </c>
      <c r="Z13" s="11"/>
    </row>
    <row r="14" spans="1:26" ht="15" customHeight="1" x14ac:dyDescent="0.2">
      <c r="A14" s="11"/>
      <c r="B14" s="7">
        <v>1</v>
      </c>
      <c r="C14" s="7" t="s">
        <v>16</v>
      </c>
      <c r="D14" s="7" t="s">
        <v>17</v>
      </c>
      <c r="E14" s="8" t="s">
        <v>18</v>
      </c>
      <c r="F14" s="7" t="s">
        <v>19</v>
      </c>
      <c r="G14" s="7" t="s">
        <v>20</v>
      </c>
      <c r="H14" s="7" t="s">
        <v>58</v>
      </c>
      <c r="I14" s="7" t="s">
        <v>76</v>
      </c>
      <c r="J14" s="7" t="s">
        <v>59</v>
      </c>
      <c r="K14" s="7">
        <v>97</v>
      </c>
      <c r="L14" s="7" t="s">
        <v>21</v>
      </c>
      <c r="M14" s="9">
        <v>2000000</v>
      </c>
      <c r="N14" s="9"/>
      <c r="O14" s="9">
        <v>2425000</v>
      </c>
      <c r="P14" s="7">
        <v>3</v>
      </c>
      <c r="Q14" s="7">
        <v>5</v>
      </c>
      <c r="R14" s="7">
        <v>5</v>
      </c>
      <c r="S14" s="7">
        <v>0</v>
      </c>
      <c r="T14" s="7">
        <v>4</v>
      </c>
      <c r="U14" s="7">
        <v>4</v>
      </c>
      <c r="V14" s="7">
        <f>SUM(P14:U14)</f>
        <v>21</v>
      </c>
      <c r="W14" s="7">
        <v>20</v>
      </c>
      <c r="X14" s="7">
        <f>P14</f>
        <v>3</v>
      </c>
      <c r="Y14" s="7">
        <v>40</v>
      </c>
      <c r="Z14" s="11"/>
    </row>
    <row r="15" spans="1:26" ht="15" customHeight="1" x14ac:dyDescent="0.2">
      <c r="A15" s="11"/>
      <c r="B15" s="7">
        <v>2</v>
      </c>
      <c r="C15" s="7" t="s">
        <v>16</v>
      </c>
      <c r="D15" s="7" t="s">
        <v>22</v>
      </c>
      <c r="E15" s="8" t="s">
        <v>18</v>
      </c>
      <c r="F15" s="7" t="s">
        <v>19</v>
      </c>
      <c r="G15" s="7" t="s">
        <v>20</v>
      </c>
      <c r="H15" s="7" t="s">
        <v>58</v>
      </c>
      <c r="I15" s="7" t="s">
        <v>60</v>
      </c>
      <c r="J15" s="7" t="s">
        <v>61</v>
      </c>
      <c r="K15" s="7">
        <v>92</v>
      </c>
      <c r="L15" s="7" t="s">
        <v>21</v>
      </c>
      <c r="M15" s="9"/>
      <c r="N15" s="9"/>
      <c r="O15" s="9">
        <v>1839908</v>
      </c>
      <c r="P15" s="7">
        <v>3</v>
      </c>
      <c r="Q15" s="7">
        <v>5</v>
      </c>
      <c r="R15" s="7">
        <v>4</v>
      </c>
      <c r="S15" s="7">
        <v>0</v>
      </c>
      <c r="T15" s="7">
        <v>4</v>
      </c>
      <c r="U15" s="7">
        <v>5</v>
      </c>
      <c r="V15" s="7">
        <f t="shared" ref="V15:V25" si="0">SUM(P15:U15)</f>
        <v>21</v>
      </c>
      <c r="W15" s="7">
        <v>20</v>
      </c>
      <c r="X15" s="7">
        <f t="shared" ref="X15:X25" si="1">P15</f>
        <v>3</v>
      </c>
      <c r="Y15" s="7">
        <v>0</v>
      </c>
      <c r="Z15" s="11"/>
    </row>
    <row r="16" spans="1:26" ht="15" customHeight="1" x14ac:dyDescent="0.2">
      <c r="A16" s="11"/>
      <c r="B16" s="7">
        <v>3</v>
      </c>
      <c r="C16" s="7" t="s">
        <v>16</v>
      </c>
      <c r="D16" s="7" t="s">
        <v>23</v>
      </c>
      <c r="E16" s="8" t="s">
        <v>18</v>
      </c>
      <c r="F16" s="7" t="s">
        <v>19</v>
      </c>
      <c r="G16" s="7" t="s">
        <v>20</v>
      </c>
      <c r="H16" s="7" t="s">
        <v>58</v>
      </c>
      <c r="I16" s="7" t="s">
        <v>77</v>
      </c>
      <c r="J16" s="7" t="s">
        <v>59</v>
      </c>
      <c r="K16" s="7">
        <v>100</v>
      </c>
      <c r="L16" s="7" t="s">
        <v>21</v>
      </c>
      <c r="M16" s="9">
        <v>2000000</v>
      </c>
      <c r="N16" s="9"/>
      <c r="O16" s="9">
        <v>2500000</v>
      </c>
      <c r="P16" s="7">
        <v>4</v>
      </c>
      <c r="Q16" s="7">
        <v>4</v>
      </c>
      <c r="R16" s="7">
        <v>5</v>
      </c>
      <c r="S16" s="7">
        <v>0</v>
      </c>
      <c r="T16" s="7">
        <v>4</v>
      </c>
      <c r="U16" s="7">
        <v>4</v>
      </c>
      <c r="V16" s="7">
        <f t="shared" si="0"/>
        <v>21</v>
      </c>
      <c r="W16" s="7">
        <v>15</v>
      </c>
      <c r="X16" s="7">
        <f t="shared" si="1"/>
        <v>4</v>
      </c>
      <c r="Y16" s="7">
        <v>30</v>
      </c>
      <c r="Z16" s="11"/>
    </row>
    <row r="17" spans="1:26" ht="15" customHeight="1" x14ac:dyDescent="0.2">
      <c r="A17" s="11"/>
      <c r="B17" s="7">
        <v>4</v>
      </c>
      <c r="C17" s="7" t="s">
        <v>16</v>
      </c>
      <c r="D17" s="7" t="s">
        <v>24</v>
      </c>
      <c r="E17" s="8" t="s">
        <v>18</v>
      </c>
      <c r="F17" s="7" t="s">
        <v>19</v>
      </c>
      <c r="G17" s="7" t="s">
        <v>20</v>
      </c>
      <c r="H17" s="7" t="s">
        <v>58</v>
      </c>
      <c r="I17" s="7" t="s">
        <v>62</v>
      </c>
      <c r="J17" s="7" t="s">
        <v>63</v>
      </c>
      <c r="K17" s="7">
        <v>44</v>
      </c>
      <c r="L17" s="7" t="s">
        <v>21</v>
      </c>
      <c r="M17" s="9">
        <v>2000000</v>
      </c>
      <c r="N17" s="9"/>
      <c r="O17" s="9">
        <v>2500000</v>
      </c>
      <c r="P17" s="7">
        <v>5</v>
      </c>
      <c r="Q17" s="7">
        <v>5</v>
      </c>
      <c r="R17" s="7">
        <v>4</v>
      </c>
      <c r="S17" s="7">
        <v>0</v>
      </c>
      <c r="T17" s="7">
        <v>5</v>
      </c>
      <c r="U17" s="7">
        <v>2</v>
      </c>
      <c r="V17" s="7">
        <f t="shared" si="0"/>
        <v>21</v>
      </c>
      <c r="W17" s="7">
        <v>10</v>
      </c>
      <c r="X17" s="7">
        <f t="shared" si="1"/>
        <v>5</v>
      </c>
      <c r="Y17" s="7">
        <v>0</v>
      </c>
      <c r="Z17" s="11"/>
    </row>
    <row r="18" spans="1:26" ht="15" customHeight="1" x14ac:dyDescent="0.2">
      <c r="A18" s="11"/>
      <c r="B18" s="7">
        <v>5</v>
      </c>
      <c r="C18" s="7" t="s">
        <v>16</v>
      </c>
      <c r="D18" s="7" t="s">
        <v>25</v>
      </c>
      <c r="E18" s="8" t="s">
        <v>18</v>
      </c>
      <c r="F18" s="7" t="s">
        <v>19</v>
      </c>
      <c r="G18" s="7" t="s">
        <v>20</v>
      </c>
      <c r="H18" s="7" t="s">
        <v>64</v>
      </c>
      <c r="I18" s="7" t="s">
        <v>76</v>
      </c>
      <c r="J18" s="7" t="s">
        <v>59</v>
      </c>
      <c r="K18" s="7">
        <v>102</v>
      </c>
      <c r="L18" s="7" t="s">
        <v>21</v>
      </c>
      <c r="M18" s="9">
        <v>2000000</v>
      </c>
      <c r="N18" s="9"/>
      <c r="O18" s="9">
        <v>2500000</v>
      </c>
      <c r="P18" s="7">
        <v>3</v>
      </c>
      <c r="Q18" s="7">
        <v>5</v>
      </c>
      <c r="R18" s="7">
        <v>4</v>
      </c>
      <c r="S18" s="7">
        <v>0</v>
      </c>
      <c r="T18" s="7">
        <v>4</v>
      </c>
      <c r="U18" s="7">
        <v>4</v>
      </c>
      <c r="V18" s="7">
        <f t="shared" si="0"/>
        <v>20</v>
      </c>
      <c r="W18" s="7">
        <v>21</v>
      </c>
      <c r="X18" s="7">
        <f t="shared" si="1"/>
        <v>3</v>
      </c>
      <c r="Y18" s="7">
        <v>0</v>
      </c>
      <c r="Z18" s="11"/>
    </row>
    <row r="19" spans="1:26" ht="15" customHeight="1" x14ac:dyDescent="0.2">
      <c r="A19" s="11"/>
      <c r="B19" s="7">
        <v>6</v>
      </c>
      <c r="C19" s="7" t="s">
        <v>26</v>
      </c>
      <c r="D19" s="7" t="s">
        <v>27</v>
      </c>
      <c r="E19" s="8" t="s">
        <v>18</v>
      </c>
      <c r="F19" s="7" t="s">
        <v>19</v>
      </c>
      <c r="G19" s="7" t="s">
        <v>20</v>
      </c>
      <c r="H19" s="7" t="s">
        <v>58</v>
      </c>
      <c r="I19" s="7" t="s">
        <v>78</v>
      </c>
      <c r="J19" s="7" t="s">
        <v>59</v>
      </c>
      <c r="K19" s="7">
        <v>74</v>
      </c>
      <c r="L19" s="7" t="s">
        <v>21</v>
      </c>
      <c r="M19" s="9"/>
      <c r="N19" s="9"/>
      <c r="O19" s="9"/>
      <c r="P19" s="7">
        <v>4</v>
      </c>
      <c r="Q19" s="7">
        <v>5</v>
      </c>
      <c r="R19" s="7">
        <v>4</v>
      </c>
      <c r="S19" s="7">
        <v>0</v>
      </c>
      <c r="T19" s="7">
        <v>3</v>
      </c>
      <c r="U19" s="7">
        <v>4</v>
      </c>
      <c r="V19" s="7">
        <f t="shared" si="0"/>
        <v>20</v>
      </c>
      <c r="W19" s="7">
        <v>15</v>
      </c>
      <c r="X19" s="7">
        <f t="shared" si="1"/>
        <v>4</v>
      </c>
      <c r="Y19" s="7">
        <v>35</v>
      </c>
      <c r="Z19" s="11"/>
    </row>
    <row r="20" spans="1:26" ht="15" customHeight="1" x14ac:dyDescent="0.2">
      <c r="A20" s="11"/>
      <c r="B20" s="7">
        <v>7</v>
      </c>
      <c r="C20" s="7" t="s">
        <v>26</v>
      </c>
      <c r="D20" s="7" t="s">
        <v>28</v>
      </c>
      <c r="E20" s="8" t="s">
        <v>18</v>
      </c>
      <c r="F20" s="7" t="s">
        <v>19</v>
      </c>
      <c r="G20" s="7" t="s">
        <v>20</v>
      </c>
      <c r="H20" s="7" t="s">
        <v>58</v>
      </c>
      <c r="I20" s="7" t="s">
        <v>79</v>
      </c>
      <c r="J20" s="7" t="s">
        <v>59</v>
      </c>
      <c r="K20" s="7">
        <v>154</v>
      </c>
      <c r="L20" s="7" t="s">
        <v>21</v>
      </c>
      <c r="M20" s="9"/>
      <c r="N20" s="9"/>
      <c r="O20" s="9"/>
      <c r="P20" s="7">
        <v>3</v>
      </c>
      <c r="Q20" s="7">
        <v>3</v>
      </c>
      <c r="R20" s="7">
        <v>3</v>
      </c>
      <c r="S20" s="7">
        <v>0</v>
      </c>
      <c r="T20" s="7">
        <v>4</v>
      </c>
      <c r="U20" s="7">
        <v>5</v>
      </c>
      <c r="V20" s="7">
        <f t="shared" si="0"/>
        <v>18</v>
      </c>
      <c r="W20" s="7">
        <v>16</v>
      </c>
      <c r="X20" s="7">
        <f t="shared" si="1"/>
        <v>3</v>
      </c>
      <c r="Y20" s="7">
        <v>0</v>
      </c>
      <c r="Z20" s="11"/>
    </row>
    <row r="21" spans="1:26" ht="15" customHeight="1" x14ac:dyDescent="0.2">
      <c r="A21" s="11"/>
      <c r="B21" s="7">
        <v>8</v>
      </c>
      <c r="C21" s="7" t="s">
        <v>26</v>
      </c>
      <c r="D21" s="7" t="s">
        <v>29</v>
      </c>
      <c r="E21" s="8" t="s">
        <v>18</v>
      </c>
      <c r="F21" s="7" t="s">
        <v>19</v>
      </c>
      <c r="G21" s="7" t="s">
        <v>20</v>
      </c>
      <c r="H21" s="7" t="s">
        <v>58</v>
      </c>
      <c r="I21" s="7" t="s">
        <v>60</v>
      </c>
      <c r="J21" s="7" t="s">
        <v>61</v>
      </c>
      <c r="K21" s="7">
        <v>88</v>
      </c>
      <c r="L21" s="7" t="s">
        <v>21</v>
      </c>
      <c r="M21" s="9"/>
      <c r="N21" s="9"/>
      <c r="O21" s="9"/>
      <c r="P21" s="7">
        <v>3</v>
      </c>
      <c r="Q21" s="7">
        <v>5</v>
      </c>
      <c r="R21" s="7">
        <v>0</v>
      </c>
      <c r="S21" s="7">
        <v>0</v>
      </c>
      <c r="T21" s="7">
        <v>4</v>
      </c>
      <c r="U21" s="7">
        <v>5</v>
      </c>
      <c r="V21" s="7">
        <f t="shared" si="0"/>
        <v>17</v>
      </c>
      <c r="W21" s="7">
        <v>18</v>
      </c>
      <c r="X21" s="7">
        <f t="shared" si="1"/>
        <v>3</v>
      </c>
      <c r="Y21" s="7">
        <v>0</v>
      </c>
      <c r="Z21" s="11"/>
    </row>
    <row r="22" spans="1:26" ht="15" customHeight="1" x14ac:dyDescent="0.2">
      <c r="A22" s="11"/>
      <c r="B22" s="7">
        <v>9</v>
      </c>
      <c r="C22" s="7" t="s">
        <v>30</v>
      </c>
      <c r="D22" s="7" t="s">
        <v>31</v>
      </c>
      <c r="E22" s="8" t="s">
        <v>18</v>
      </c>
      <c r="F22" s="7" t="s">
        <v>19</v>
      </c>
      <c r="G22" s="7" t="s">
        <v>32</v>
      </c>
      <c r="H22" s="7" t="s">
        <v>66</v>
      </c>
      <c r="I22" s="7" t="s">
        <v>81</v>
      </c>
      <c r="J22" s="7" t="s">
        <v>59</v>
      </c>
      <c r="K22" s="7">
        <v>96</v>
      </c>
      <c r="L22" s="7" t="s">
        <v>33</v>
      </c>
      <c r="M22" s="9">
        <v>2000000</v>
      </c>
      <c r="N22" s="9">
        <v>3000000</v>
      </c>
      <c r="O22" s="9"/>
      <c r="P22" s="7">
        <v>3</v>
      </c>
      <c r="Q22" s="7">
        <v>4</v>
      </c>
      <c r="R22" s="7">
        <v>0</v>
      </c>
      <c r="S22" s="7">
        <v>5</v>
      </c>
      <c r="T22" s="7">
        <v>3</v>
      </c>
      <c r="U22" s="7">
        <v>2</v>
      </c>
      <c r="V22" s="7">
        <f t="shared" si="0"/>
        <v>17</v>
      </c>
      <c r="W22" s="7">
        <v>10</v>
      </c>
      <c r="X22" s="7">
        <f t="shared" si="1"/>
        <v>3</v>
      </c>
      <c r="Y22" s="7">
        <v>0</v>
      </c>
      <c r="Z22" s="11"/>
    </row>
    <row r="23" spans="1:26" ht="15" customHeight="1" x14ac:dyDescent="0.2">
      <c r="A23" s="11"/>
      <c r="B23" s="7">
        <v>10</v>
      </c>
      <c r="C23" s="7" t="s">
        <v>26</v>
      </c>
      <c r="D23" s="7" t="s">
        <v>34</v>
      </c>
      <c r="E23" s="8" t="s">
        <v>18</v>
      </c>
      <c r="F23" s="7" t="s">
        <v>19</v>
      </c>
      <c r="G23" s="7" t="s">
        <v>35</v>
      </c>
      <c r="H23" s="7" t="s">
        <v>65</v>
      </c>
      <c r="I23" s="7" t="s">
        <v>80</v>
      </c>
      <c r="J23" s="7" t="s">
        <v>59</v>
      </c>
      <c r="K23" s="7">
        <v>36</v>
      </c>
      <c r="L23" s="7" t="s">
        <v>21</v>
      </c>
      <c r="M23" s="9"/>
      <c r="N23" s="9"/>
      <c r="O23" s="9"/>
      <c r="P23" s="7">
        <v>3</v>
      </c>
      <c r="Q23" s="7">
        <v>3</v>
      </c>
      <c r="R23" s="7">
        <v>4</v>
      </c>
      <c r="S23" s="7">
        <v>0</v>
      </c>
      <c r="T23" s="7">
        <v>0</v>
      </c>
      <c r="U23" s="7">
        <v>5</v>
      </c>
      <c r="V23" s="7">
        <f t="shared" si="0"/>
        <v>15</v>
      </c>
      <c r="W23" s="7">
        <v>5</v>
      </c>
      <c r="X23" s="7">
        <f t="shared" si="1"/>
        <v>3</v>
      </c>
      <c r="Y23" s="7">
        <v>45</v>
      </c>
      <c r="Z23" s="11"/>
    </row>
    <row r="24" spans="1:26" ht="15" customHeight="1" x14ac:dyDescent="0.2">
      <c r="A24" s="11"/>
      <c r="B24" s="7">
        <v>11</v>
      </c>
      <c r="C24" s="7" t="s">
        <v>26</v>
      </c>
      <c r="D24" s="7" t="s">
        <v>36</v>
      </c>
      <c r="E24" s="8" t="s">
        <v>18</v>
      </c>
      <c r="F24" s="7" t="s">
        <v>19</v>
      </c>
      <c r="G24" s="7" t="s">
        <v>37</v>
      </c>
      <c r="H24" s="7" t="s">
        <v>67</v>
      </c>
      <c r="I24" s="7" t="s">
        <v>68</v>
      </c>
      <c r="J24" s="7" t="s">
        <v>59</v>
      </c>
      <c r="K24" s="7">
        <v>64</v>
      </c>
      <c r="L24" s="7" t="s">
        <v>21</v>
      </c>
      <c r="M24" s="9"/>
      <c r="N24" s="9"/>
      <c r="O24" s="9"/>
      <c r="P24" s="7">
        <v>3</v>
      </c>
      <c r="Q24" s="7">
        <v>5</v>
      </c>
      <c r="R24" s="7">
        <v>5</v>
      </c>
      <c r="S24" s="7">
        <v>0</v>
      </c>
      <c r="T24" s="7">
        <v>0</v>
      </c>
      <c r="U24" s="7">
        <v>1</v>
      </c>
      <c r="V24" s="7">
        <f t="shared" si="0"/>
        <v>14</v>
      </c>
      <c r="W24" s="7">
        <v>13</v>
      </c>
      <c r="X24" s="7">
        <f t="shared" si="1"/>
        <v>3</v>
      </c>
      <c r="Y24" s="7">
        <v>30</v>
      </c>
      <c r="Z24" s="11"/>
    </row>
    <row r="25" spans="1:26" ht="15" customHeight="1" x14ac:dyDescent="0.2">
      <c r="A25" s="11"/>
      <c r="B25" s="7">
        <v>12</v>
      </c>
      <c r="C25" s="7" t="s">
        <v>38</v>
      </c>
      <c r="D25" s="7" t="s">
        <v>39</v>
      </c>
      <c r="E25" s="8" t="s">
        <v>18</v>
      </c>
      <c r="F25" s="7" t="s">
        <v>19</v>
      </c>
      <c r="G25" s="7" t="s">
        <v>40</v>
      </c>
      <c r="H25" s="7" t="s">
        <v>69</v>
      </c>
      <c r="I25" s="7" t="s">
        <v>82</v>
      </c>
      <c r="J25" s="7" t="s">
        <v>59</v>
      </c>
      <c r="K25" s="7">
        <v>69</v>
      </c>
      <c r="L25" s="7" t="s">
        <v>21</v>
      </c>
      <c r="M25" s="9">
        <v>2000000</v>
      </c>
      <c r="N25" s="9">
        <v>2500000</v>
      </c>
      <c r="O25" s="9"/>
      <c r="P25" s="7">
        <v>3</v>
      </c>
      <c r="Q25" s="7">
        <v>5</v>
      </c>
      <c r="R25" s="7">
        <v>5</v>
      </c>
      <c r="S25" s="7">
        <v>0</v>
      </c>
      <c r="T25" s="7">
        <v>0</v>
      </c>
      <c r="U25" s="7">
        <v>0</v>
      </c>
      <c r="V25" s="7">
        <f t="shared" si="0"/>
        <v>13</v>
      </c>
      <c r="W25" s="7">
        <v>15</v>
      </c>
      <c r="X25" s="7">
        <f t="shared" si="1"/>
        <v>3</v>
      </c>
      <c r="Y25" s="7">
        <v>40</v>
      </c>
      <c r="Z25" s="11"/>
    </row>
    <row r="26" spans="1:26" ht="1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" customHeight="1" x14ac:dyDescent="0.2">
      <c r="A28" s="11"/>
      <c r="B28" s="2" t="s">
        <v>41</v>
      </c>
      <c r="C28" s="2"/>
      <c r="D28" s="2"/>
      <c r="E28" s="16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" customHeight="1" x14ac:dyDescent="0.2">
      <c r="A29" s="11"/>
      <c r="B29" s="3"/>
      <c r="C29" s="3"/>
      <c r="D29" s="3"/>
      <c r="E29" s="1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0" t="s">
        <v>100</v>
      </c>
      <c r="Q29" s="20"/>
      <c r="R29" s="20"/>
      <c r="S29" s="20"/>
      <c r="T29" s="20"/>
      <c r="U29" s="20"/>
      <c r="V29" s="20"/>
      <c r="W29" s="20"/>
      <c r="X29" s="19" t="s">
        <v>1</v>
      </c>
      <c r="Y29" s="19"/>
      <c r="Z29" s="11"/>
    </row>
    <row r="30" spans="1:26" ht="60" customHeight="1" x14ac:dyDescent="0.2">
      <c r="A30" s="11"/>
      <c r="B30" s="5" t="s">
        <v>2</v>
      </c>
      <c r="C30" s="5" t="s">
        <v>3</v>
      </c>
      <c r="D30" s="5" t="s">
        <v>4</v>
      </c>
      <c r="E30" s="5" t="s">
        <v>5</v>
      </c>
      <c r="F30" s="5" t="s">
        <v>102</v>
      </c>
      <c r="G30" s="5" t="s">
        <v>6</v>
      </c>
      <c r="H30" s="5" t="s">
        <v>57</v>
      </c>
      <c r="I30" s="5" t="s">
        <v>86</v>
      </c>
      <c r="J30" s="5" t="s">
        <v>87</v>
      </c>
      <c r="K30" s="5" t="s">
        <v>7</v>
      </c>
      <c r="L30" s="5" t="s">
        <v>42</v>
      </c>
      <c r="M30" s="6" t="s">
        <v>9</v>
      </c>
      <c r="N30" s="6" t="s">
        <v>10</v>
      </c>
      <c r="O30" s="6" t="s">
        <v>11</v>
      </c>
      <c r="P30" s="5" t="s">
        <v>94</v>
      </c>
      <c r="Q30" s="5" t="s">
        <v>95</v>
      </c>
      <c r="R30" s="5" t="s">
        <v>96</v>
      </c>
      <c r="S30" s="5" t="s">
        <v>97</v>
      </c>
      <c r="T30" s="5" t="s">
        <v>98</v>
      </c>
      <c r="U30" s="5" t="s">
        <v>99</v>
      </c>
      <c r="V30" s="5" t="s">
        <v>93</v>
      </c>
      <c r="W30" s="5" t="s">
        <v>12</v>
      </c>
      <c r="X30" s="5" t="s">
        <v>13</v>
      </c>
      <c r="Y30" s="5" t="s">
        <v>15</v>
      </c>
      <c r="Z30" s="11"/>
    </row>
    <row r="31" spans="1:26" ht="15" customHeight="1" x14ac:dyDescent="0.2">
      <c r="A31" s="11"/>
      <c r="B31" s="7">
        <v>1</v>
      </c>
      <c r="C31" s="7" t="s">
        <v>16</v>
      </c>
      <c r="D31" s="7" t="s">
        <v>43</v>
      </c>
      <c r="E31" s="8" t="s">
        <v>18</v>
      </c>
      <c r="F31" s="7" t="s">
        <v>19</v>
      </c>
      <c r="G31" s="7" t="s">
        <v>20</v>
      </c>
      <c r="H31" s="7" t="s">
        <v>58</v>
      </c>
      <c r="I31" s="7" t="s">
        <v>70</v>
      </c>
      <c r="J31" s="7" t="s">
        <v>59</v>
      </c>
      <c r="K31" s="7">
        <v>53</v>
      </c>
      <c r="L31" s="7" t="s">
        <v>21</v>
      </c>
      <c r="M31" s="9">
        <v>2000000</v>
      </c>
      <c r="N31" s="9"/>
      <c r="O31" s="9">
        <v>1325000</v>
      </c>
      <c r="P31" s="7">
        <v>5</v>
      </c>
      <c r="Q31" s="7">
        <v>5</v>
      </c>
      <c r="R31" s="7">
        <v>0</v>
      </c>
      <c r="S31" s="7">
        <v>0</v>
      </c>
      <c r="T31" s="7">
        <v>4</v>
      </c>
      <c r="U31" s="7">
        <v>0</v>
      </c>
      <c r="V31" s="7">
        <v>5</v>
      </c>
      <c r="W31" s="7">
        <f t="shared" ref="W31:W38" si="2">SUM(P31:V31)</f>
        <v>19</v>
      </c>
      <c r="X31" s="7">
        <v>6</v>
      </c>
      <c r="Y31" s="7">
        <v>20</v>
      </c>
      <c r="Z31" s="11"/>
    </row>
    <row r="32" spans="1:26" ht="15" customHeight="1" x14ac:dyDescent="0.2">
      <c r="A32" s="11"/>
      <c r="B32" s="7">
        <v>2</v>
      </c>
      <c r="C32" s="7" t="s">
        <v>16</v>
      </c>
      <c r="D32" s="7" t="s">
        <v>44</v>
      </c>
      <c r="E32" s="8" t="s">
        <v>18</v>
      </c>
      <c r="F32" s="7" t="s">
        <v>19</v>
      </c>
      <c r="G32" s="7" t="s">
        <v>45</v>
      </c>
      <c r="H32" s="7" t="s">
        <v>58</v>
      </c>
      <c r="I32" s="7" t="s">
        <v>62</v>
      </c>
      <c r="J32" s="7" t="s">
        <v>59</v>
      </c>
      <c r="K32" s="7">
        <v>95</v>
      </c>
      <c r="L32" s="7" t="s">
        <v>21</v>
      </c>
      <c r="M32" s="9">
        <v>2000000</v>
      </c>
      <c r="N32" s="9"/>
      <c r="O32" s="9">
        <v>1425000</v>
      </c>
      <c r="P32" s="7">
        <v>5</v>
      </c>
      <c r="Q32" s="7">
        <v>3</v>
      </c>
      <c r="R32" s="7">
        <v>0</v>
      </c>
      <c r="S32" s="7">
        <v>0</v>
      </c>
      <c r="T32" s="7">
        <v>4</v>
      </c>
      <c r="U32" s="7">
        <v>0</v>
      </c>
      <c r="V32" s="7">
        <v>5</v>
      </c>
      <c r="W32" s="7">
        <f t="shared" si="2"/>
        <v>17</v>
      </c>
      <c r="X32" s="7">
        <v>10</v>
      </c>
      <c r="Y32" s="7">
        <v>0</v>
      </c>
      <c r="Z32" s="11"/>
    </row>
    <row r="33" spans="1:26" ht="15" customHeight="1" x14ac:dyDescent="0.2">
      <c r="A33" s="11"/>
      <c r="B33" s="7">
        <v>3</v>
      </c>
      <c r="C33" s="7" t="s">
        <v>26</v>
      </c>
      <c r="D33" s="7" t="s">
        <v>46</v>
      </c>
      <c r="E33" s="8" t="s">
        <v>18</v>
      </c>
      <c r="F33" s="7" t="s">
        <v>19</v>
      </c>
      <c r="G33" s="7" t="s">
        <v>47</v>
      </c>
      <c r="H33" s="7" t="s">
        <v>71</v>
      </c>
      <c r="I33" s="7" t="s">
        <v>81</v>
      </c>
      <c r="J33" s="7" t="s">
        <v>59</v>
      </c>
      <c r="K33" s="7">
        <v>56</v>
      </c>
      <c r="L33" s="7" t="s">
        <v>33</v>
      </c>
      <c r="M33" s="9"/>
      <c r="N33" s="9"/>
      <c r="O33" s="9"/>
      <c r="P33" s="7">
        <v>5</v>
      </c>
      <c r="Q33" s="7">
        <v>3</v>
      </c>
      <c r="R33" s="7">
        <v>0</v>
      </c>
      <c r="S33" s="7">
        <v>0</v>
      </c>
      <c r="T33" s="7">
        <v>4</v>
      </c>
      <c r="U33" s="7">
        <v>0</v>
      </c>
      <c r="V33" s="7">
        <v>5</v>
      </c>
      <c r="W33" s="7">
        <f t="shared" si="2"/>
        <v>17</v>
      </c>
      <c r="X33" s="7">
        <v>0</v>
      </c>
      <c r="Y33" s="7">
        <v>40</v>
      </c>
      <c r="Z33" s="11"/>
    </row>
    <row r="34" spans="1:26" ht="15" customHeight="1" x14ac:dyDescent="0.2">
      <c r="A34" s="11"/>
      <c r="B34" s="7">
        <v>4</v>
      </c>
      <c r="C34" s="7" t="s">
        <v>16</v>
      </c>
      <c r="D34" s="7" t="s">
        <v>48</v>
      </c>
      <c r="E34" s="8" t="s">
        <v>18</v>
      </c>
      <c r="F34" s="7" t="s">
        <v>19</v>
      </c>
      <c r="G34" s="7" t="s">
        <v>35</v>
      </c>
      <c r="H34" s="7" t="s">
        <v>65</v>
      </c>
      <c r="I34" s="7" t="s">
        <v>72</v>
      </c>
      <c r="J34" s="7" t="s">
        <v>59</v>
      </c>
      <c r="K34" s="7">
        <v>131</v>
      </c>
      <c r="L34" s="7" t="s">
        <v>21</v>
      </c>
      <c r="M34" s="9"/>
      <c r="N34" s="9">
        <v>700000</v>
      </c>
      <c r="O34" s="9">
        <v>743871</v>
      </c>
      <c r="P34" s="7">
        <v>5</v>
      </c>
      <c r="Q34" s="7">
        <v>0</v>
      </c>
      <c r="R34" s="7">
        <v>0</v>
      </c>
      <c r="S34" s="7">
        <v>0</v>
      </c>
      <c r="T34" s="7">
        <v>4</v>
      </c>
      <c r="U34" s="7">
        <v>0</v>
      </c>
      <c r="V34" s="7">
        <v>5</v>
      </c>
      <c r="W34" s="7">
        <f t="shared" si="2"/>
        <v>14</v>
      </c>
      <c r="X34" s="7">
        <v>14</v>
      </c>
      <c r="Y34" s="7">
        <v>40</v>
      </c>
      <c r="Z34" s="11"/>
    </row>
    <row r="35" spans="1:26" ht="15" customHeight="1" x14ac:dyDescent="0.2">
      <c r="A35" s="11"/>
      <c r="B35" s="7">
        <v>5</v>
      </c>
      <c r="C35" s="7" t="s">
        <v>30</v>
      </c>
      <c r="D35" s="7" t="s">
        <v>49</v>
      </c>
      <c r="E35" s="8" t="s">
        <v>18</v>
      </c>
      <c r="F35" s="7" t="s">
        <v>19</v>
      </c>
      <c r="G35" s="7" t="s">
        <v>50</v>
      </c>
      <c r="H35" s="7" t="s">
        <v>73</v>
      </c>
      <c r="I35" s="7" t="s">
        <v>74</v>
      </c>
      <c r="J35" s="7" t="s">
        <v>59</v>
      </c>
      <c r="K35" s="7">
        <v>48</v>
      </c>
      <c r="L35" s="7" t="s">
        <v>33</v>
      </c>
      <c r="M35" s="9">
        <v>1000000</v>
      </c>
      <c r="N35" s="9">
        <v>2500000</v>
      </c>
      <c r="O35" s="9"/>
      <c r="P35" s="7">
        <v>5</v>
      </c>
      <c r="Q35" s="7">
        <v>3</v>
      </c>
      <c r="R35" s="7">
        <v>0</v>
      </c>
      <c r="S35" s="7">
        <v>0</v>
      </c>
      <c r="T35" s="7">
        <v>4</v>
      </c>
      <c r="U35" s="7">
        <v>0</v>
      </c>
      <c r="V35" s="7">
        <v>2</v>
      </c>
      <c r="W35" s="7">
        <f t="shared" si="2"/>
        <v>14</v>
      </c>
      <c r="X35" s="7">
        <v>5</v>
      </c>
      <c r="Y35" s="7">
        <v>0</v>
      </c>
      <c r="Z35" s="11"/>
    </row>
    <row r="36" spans="1:26" ht="15" customHeight="1" x14ac:dyDescent="0.2">
      <c r="A36" s="11"/>
      <c r="B36" s="7">
        <v>6</v>
      </c>
      <c r="C36" s="7" t="s">
        <v>26</v>
      </c>
      <c r="D36" s="7" t="s">
        <v>51</v>
      </c>
      <c r="E36" s="8" t="s">
        <v>18</v>
      </c>
      <c r="F36" s="10" t="s">
        <v>52</v>
      </c>
      <c r="G36" s="7" t="s">
        <v>35</v>
      </c>
      <c r="H36" s="7" t="s">
        <v>65</v>
      </c>
      <c r="I36" s="7" t="s">
        <v>83</v>
      </c>
      <c r="J36" s="7" t="s">
        <v>59</v>
      </c>
      <c r="K36" s="7">
        <v>81</v>
      </c>
      <c r="L36" s="7" t="s">
        <v>21</v>
      </c>
      <c r="M36" s="9"/>
      <c r="N36" s="9"/>
      <c r="O36" s="9"/>
      <c r="P36" s="7">
        <v>5</v>
      </c>
      <c r="Q36" s="7">
        <v>3</v>
      </c>
      <c r="R36" s="7">
        <v>0</v>
      </c>
      <c r="S36" s="7">
        <v>0</v>
      </c>
      <c r="T36" s="7">
        <v>0</v>
      </c>
      <c r="U36" s="7">
        <v>0</v>
      </c>
      <c r="V36" s="7">
        <v>4</v>
      </c>
      <c r="W36" s="7">
        <f t="shared" si="2"/>
        <v>12</v>
      </c>
      <c r="X36" s="7">
        <v>9</v>
      </c>
      <c r="Y36" s="7">
        <v>30</v>
      </c>
      <c r="Z36" s="11"/>
    </row>
    <row r="37" spans="1:26" ht="15" customHeight="1" x14ac:dyDescent="0.2">
      <c r="A37" s="11"/>
      <c r="B37" s="7">
        <v>7</v>
      </c>
      <c r="C37" s="7" t="s">
        <v>38</v>
      </c>
      <c r="D37" s="7" t="s">
        <v>53</v>
      </c>
      <c r="E37" s="8" t="s">
        <v>18</v>
      </c>
      <c r="F37" s="7" t="s">
        <v>19</v>
      </c>
      <c r="G37" s="7" t="s">
        <v>35</v>
      </c>
      <c r="H37" s="7" t="s">
        <v>65</v>
      </c>
      <c r="I37" s="7" t="s">
        <v>84</v>
      </c>
      <c r="J37" s="7" t="s">
        <v>59</v>
      </c>
      <c r="K37" s="7">
        <v>83</v>
      </c>
      <c r="L37" s="7" t="s">
        <v>21</v>
      </c>
      <c r="M37" s="9">
        <v>2000000</v>
      </c>
      <c r="N37" s="9"/>
      <c r="O37" s="9">
        <v>1700000</v>
      </c>
      <c r="P37" s="7">
        <v>0</v>
      </c>
      <c r="Q37" s="7">
        <v>3</v>
      </c>
      <c r="R37" s="7">
        <v>5</v>
      </c>
      <c r="S37" s="7">
        <v>0</v>
      </c>
      <c r="T37" s="7">
        <v>0</v>
      </c>
      <c r="U37" s="7">
        <v>0</v>
      </c>
      <c r="V37" s="7">
        <v>3</v>
      </c>
      <c r="W37" s="7">
        <f t="shared" si="2"/>
        <v>11</v>
      </c>
      <c r="X37" s="7">
        <v>9</v>
      </c>
      <c r="Y37" s="7">
        <v>0</v>
      </c>
      <c r="Z37" s="11"/>
    </row>
    <row r="38" spans="1:26" ht="15" customHeight="1" x14ac:dyDescent="0.2">
      <c r="A38" s="11"/>
      <c r="B38" s="7">
        <v>8</v>
      </c>
      <c r="C38" s="7" t="s">
        <v>26</v>
      </c>
      <c r="D38" s="7" t="s">
        <v>54</v>
      </c>
      <c r="E38" s="8" t="s">
        <v>18</v>
      </c>
      <c r="F38" s="7" t="s">
        <v>19</v>
      </c>
      <c r="G38" s="7" t="s">
        <v>55</v>
      </c>
      <c r="H38" s="7" t="s">
        <v>75</v>
      </c>
      <c r="I38" s="7" t="s">
        <v>85</v>
      </c>
      <c r="J38" s="7" t="s">
        <v>59</v>
      </c>
      <c r="K38" s="7">
        <v>100</v>
      </c>
      <c r="L38" s="7" t="s">
        <v>33</v>
      </c>
      <c r="M38" s="9"/>
      <c r="N38" s="9"/>
      <c r="O38" s="9"/>
      <c r="P38" s="7">
        <v>5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3</v>
      </c>
      <c r="W38" s="7">
        <f t="shared" si="2"/>
        <v>8</v>
      </c>
      <c r="X38" s="7">
        <v>10</v>
      </c>
      <c r="Y38" s="7">
        <v>0</v>
      </c>
      <c r="Z38" s="11"/>
    </row>
    <row r="39" spans="1:26" ht="1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</sheetData>
  <sheetProtection algorithmName="SHA-512" hashValue="N0JT0LEj8GtXwQMZBUouR6T7Fr+7hYPEOOmiQOAl8f0De5f51SmGonO0Jwkl37XhadFhIASnOHc3vwdNS9W3hA==" saltValue="yZFWwM41n7VCX+BGiXE+cA==" spinCount="100000" sheet="1" objects="1" scenarios="1"/>
  <mergeCells count="7">
    <mergeCell ref="P12:V12"/>
    <mergeCell ref="B11:D12"/>
    <mergeCell ref="B28:D29"/>
    <mergeCell ref="X29:Y29"/>
    <mergeCell ref="B9:E9"/>
    <mergeCell ref="W12:Y12"/>
    <mergeCell ref="P29:W29"/>
  </mergeCells>
  <conditionalFormatting sqref="B14:Y25">
    <cfRule type="expression" dxfId="2" priority="5">
      <formula>OR($C14="Competitive",$C14="Non-PJ Set-Aside",$C14="Strategic Initiatives")</formula>
    </cfRule>
  </conditionalFormatting>
  <conditionalFormatting sqref="B31:Y38">
    <cfRule type="expression" dxfId="1" priority="4">
      <formula>OR($C31="Competitive",$C31="Non-PJ Set-Aside",$C31="Strategic Initiatives")</formula>
    </cfRule>
  </conditionalFormatting>
  <conditionalFormatting sqref="P14:Y25">
    <cfRule type="expression" dxfId="0" priority="2">
      <formula>$B14="Yes"</formula>
    </cfRule>
  </conditionalFormatting>
  <dataValidations count="1">
    <dataValidation type="list" allowBlank="1" showInputMessage="1" showErrorMessage="1" sqref="C14:C25 C31:C38">
      <formula1>"Competitive, Strategic Initiatives, Non-PJ Set-Aside, N/A - Not Funded"</formula1>
    </dataValidation>
  </dataValidations>
  <hyperlinks>
    <hyperlink ref="E14" r:id="rId1"/>
    <hyperlink ref="E15" r:id="rId2"/>
    <hyperlink ref="E16" r:id="rId3"/>
    <hyperlink ref="E17" r:id="rId4"/>
    <hyperlink ref="E18" r:id="rId5"/>
    <hyperlink ref="E19" r:id="rId6"/>
    <hyperlink ref="E20" r:id="rId7"/>
    <hyperlink ref="E21" r:id="rId8"/>
    <hyperlink ref="E22" r:id="rId9"/>
    <hyperlink ref="E23" r:id="rId10"/>
    <hyperlink ref="E24" r:id="rId11"/>
    <hyperlink ref="E25" r:id="rId12"/>
    <hyperlink ref="E31" r:id="rId13"/>
    <hyperlink ref="E32" r:id="rId14"/>
    <hyperlink ref="E33" r:id="rId15"/>
    <hyperlink ref="E34" r:id="rId16"/>
    <hyperlink ref="E35" r:id="rId17"/>
    <hyperlink ref="E36" r:id="rId18"/>
    <hyperlink ref="E37" r:id="rId19"/>
    <hyperlink ref="E38" r:id="rId20"/>
  </hyperlinks>
  <pageMargins left="0.7" right="0.7" top="0.75" bottom="0.75" header="0.3" footer="0.3"/>
  <pageSetup paperSize="4" scale="54" fitToHeight="0" orientation="portrait" r:id="rId21"/>
  <headerFooter>
    <oddFooter>&amp;L&amp;"Arial,Regular"&amp;8August 13, 2021&amp;R&amp;"Arial,Regular"&amp;8Page 1 of 1</oddFooter>
  </headerFooter>
  <ignoredErrors>
    <ignoredError sqref="V14:V25" formulaRange="1"/>
  </ignoredErrors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Scoring Workbook</vt:lpstr>
      <vt:lpstr>'Scoring Workbook'!Print_Area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Koch, Taylor</cp:lastModifiedBy>
  <cp:lastPrinted>2021-08-12T19:36:35Z</cp:lastPrinted>
  <dcterms:created xsi:type="dcterms:W3CDTF">2021-08-12T18:55:19Z</dcterms:created>
  <dcterms:modified xsi:type="dcterms:W3CDTF">2021-08-12T19:43:52Z</dcterms:modified>
</cp:coreProperties>
</file>