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rams\HDAP\2022\BGF\Posting\"/>
    </mc:Choice>
  </mc:AlternateContent>
  <bookViews>
    <workbookView xWindow="0" yWindow="0" windowWidth="23040" windowHeight="8616"/>
  </bookViews>
  <sheets>
    <sheet name="BGF Results" sheetId="1" r:id="rId1"/>
  </sheets>
  <externalReferences>
    <externalReference r:id="rId2"/>
  </externalReferences>
  <definedNames>
    <definedName name="_xlnm._FilterDatabase" localSheetId="0" hidden="1">'BGF Results'!$B$13:$M$35</definedName>
    <definedName name="_xlnm.Print_Area" localSheetId="0">'BGF Results'!$B$1:$P$37</definedName>
    <definedName name="_xlnm.Print_Titles" localSheetId="0">'BGF Results'!$B:$C,'BGF Results'!$13:$13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P37" i="1"/>
  <c r="K37" i="1"/>
  <c r="O37" i="1" l="1"/>
</calcChain>
</file>

<file path=xl/sharedStrings.xml><?xml version="1.0" encoding="utf-8"?>
<sst xmlns="http://schemas.openxmlformats.org/spreadsheetml/2006/main" count="284" uniqueCount="121">
  <si>
    <t>Basic Project Information</t>
  </si>
  <si>
    <t>Funding Results</t>
  </si>
  <si>
    <t>OHFA Tracking Number</t>
  </si>
  <si>
    <t>Project Name</t>
  </si>
  <si>
    <t>Link to Proposal Summary</t>
  </si>
  <si>
    <t>City</t>
  </si>
  <si>
    <t>County</t>
  </si>
  <si>
    <t>HUD Participating Jurisdiction</t>
  </si>
  <si>
    <t>Geography</t>
  </si>
  <si>
    <t>Construction Type</t>
  </si>
  <si>
    <t>Population Served</t>
  </si>
  <si>
    <t>Total Units</t>
  </si>
  <si>
    <t>Lead Developer</t>
  </si>
  <si>
    <t>Funding Result</t>
  </si>
  <si>
    <t>HDAP Reserved</t>
  </si>
  <si>
    <t>HDL
Reserved</t>
  </si>
  <si>
    <t>22-0282</t>
  </si>
  <si>
    <t>NCJC Downtown Campus</t>
  </si>
  <si>
    <t>Click here</t>
  </si>
  <si>
    <t>Columbus</t>
  </si>
  <si>
    <t>Franklin</t>
  </si>
  <si>
    <t>Central City</t>
  </si>
  <si>
    <t>New Construction</t>
  </si>
  <si>
    <t>Families</t>
  </si>
  <si>
    <t>Sunset Development &amp; Investment, LLC</t>
  </si>
  <si>
    <t>Funded - Competitive</t>
  </si>
  <si>
    <t>22-0237</t>
  </si>
  <si>
    <t>Cambridge House Apartments II</t>
  </si>
  <si>
    <t>Dayton</t>
  </si>
  <si>
    <t>Montgomery</t>
  </si>
  <si>
    <t>CountyCorp</t>
  </si>
  <si>
    <t>Woda Cooper Development, Inc.</t>
  </si>
  <si>
    <t>22-0248</t>
  </si>
  <si>
    <t>Granville Woods Lofts II</t>
  </si>
  <si>
    <t>22-0230</t>
  </si>
  <si>
    <t>Dering Family Homes</t>
  </si>
  <si>
    <t>Metro/Suburban</t>
  </si>
  <si>
    <t>NRP Holdings LLC</t>
  </si>
  <si>
    <t>Seniors</t>
  </si>
  <si>
    <t>Cleveland</t>
  </si>
  <si>
    <t>Cuyahoga</t>
  </si>
  <si>
    <t>Tober Development Company, LLC</t>
  </si>
  <si>
    <t>22-0290</t>
  </si>
  <si>
    <t>Munson Crossing</t>
  </si>
  <si>
    <t>Zanesville</t>
  </si>
  <si>
    <t>Muskingum</t>
  </si>
  <si>
    <t>Rural</t>
  </si>
  <si>
    <t>Funded - Appalachian Set Aside</t>
  </si>
  <si>
    <t>22-0240</t>
  </si>
  <si>
    <t>Zane Commons</t>
  </si>
  <si>
    <t>Buckeye Community Hope Foundation</t>
  </si>
  <si>
    <t>Fairfield Homes, Inc.</t>
  </si>
  <si>
    <t>Hamilton</t>
  </si>
  <si>
    <t>Cincinnati</t>
  </si>
  <si>
    <t>Pennrose, LLC</t>
  </si>
  <si>
    <t>Springfield</t>
  </si>
  <si>
    <t>Clark</t>
  </si>
  <si>
    <t>Total Projects:</t>
  </si>
  <si>
    <t>Total:</t>
  </si>
  <si>
    <t>Funding Pool</t>
  </si>
  <si>
    <t>New Affordability</t>
  </si>
  <si>
    <t>Preserved Affordability</t>
  </si>
  <si>
    <t>HOME-ARP</t>
  </si>
  <si>
    <t>22-0255</t>
  </si>
  <si>
    <t>Springboro Sherman</t>
  </si>
  <si>
    <t>22-0235</t>
  </si>
  <si>
    <t>Pinehurst Apartments</t>
  </si>
  <si>
    <t>22-0278</t>
  </si>
  <si>
    <t>Rotary Commons</t>
  </si>
  <si>
    <t>22-0229</t>
  </si>
  <si>
    <t>Stratford Place</t>
  </si>
  <si>
    <t>22-0234</t>
  </si>
  <si>
    <t>Norton Village Apartments</t>
  </si>
  <si>
    <t>22-0249</t>
  </si>
  <si>
    <t>Country Ridge Apartments</t>
  </si>
  <si>
    <t>Scattered</t>
  </si>
  <si>
    <t>Warren</t>
  </si>
  <si>
    <t>No</t>
  </si>
  <si>
    <t>Waverly</t>
  </si>
  <si>
    <t>Pike</t>
  </si>
  <si>
    <t>Bellevue</t>
  </si>
  <si>
    <t>Sandusky</t>
  </si>
  <si>
    <t>Yes</t>
  </si>
  <si>
    <t>Hilliard</t>
  </si>
  <si>
    <t>Rehabilitation</t>
  </si>
  <si>
    <t>Sieber Construction, Inc.</t>
  </si>
  <si>
    <t>Wallick Development, LLC</t>
  </si>
  <si>
    <t>Salus Development LLC</t>
  </si>
  <si>
    <t>Columbus Metropolitan Housing Authority</t>
  </si>
  <si>
    <t>22-0289</t>
  </si>
  <si>
    <t>Broadleigh Lofts</t>
  </si>
  <si>
    <t>22-0284</t>
  </si>
  <si>
    <t xml:space="preserve">Carthage Flats </t>
  </si>
  <si>
    <t>22-0214</t>
  </si>
  <si>
    <t>Cedar Redevelopment Phase IV</t>
  </si>
  <si>
    <t>22-0245</t>
  </si>
  <si>
    <t>Geiger House for Veterans</t>
  </si>
  <si>
    <t>22-0246</t>
  </si>
  <si>
    <t>Hitchcock Center for Women Treatment</t>
  </si>
  <si>
    <t>22-0267</t>
  </si>
  <si>
    <t>Nelson Park Apartments</t>
  </si>
  <si>
    <t>22-0256</t>
  </si>
  <si>
    <t>Rose Commons</t>
  </si>
  <si>
    <t>22-0250</t>
  </si>
  <si>
    <t>Seasons Grove</t>
  </si>
  <si>
    <t>22-0257</t>
  </si>
  <si>
    <t>Sunrise Homes</t>
  </si>
  <si>
    <t>22-0287</t>
  </si>
  <si>
    <t>Turtle Creek</t>
  </si>
  <si>
    <t>Grove City</t>
  </si>
  <si>
    <t>Lorain</t>
  </si>
  <si>
    <t>Mansfield</t>
  </si>
  <si>
    <t>Richland</t>
  </si>
  <si>
    <t>Integrated PSH</t>
  </si>
  <si>
    <t>Funded - Passed Minimum Review</t>
  </si>
  <si>
    <t>Service Enriched</t>
  </si>
  <si>
    <t>Talbert Services, Inc.</t>
  </si>
  <si>
    <t>The Finch Group</t>
  </si>
  <si>
    <t>Renewal Development Associates, LLC</t>
  </si>
  <si>
    <t>CHN Housing Partners</t>
  </si>
  <si>
    <t>2022 4% LIHTC with Bond Gap Financing ("BGF")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</si>
</sst>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6AA80"/>
        <bgColor indexed="64"/>
      </patternFill>
    </fill>
    <fill>
      <patternFill patternType="solid">
        <fgColor rgb="FFC4CC8F"/>
        <bgColor indexed="64"/>
      </patternFill>
    </fill>
    <fill>
      <patternFill patternType="solid">
        <fgColor rgb="FF00518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0" borderId="0" xfId="0" applyFont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4" fillId="0" borderId="0" xfId="0" applyFont="1"/>
    <xf numFmtId="0" fontId="2" fillId="2" borderId="0" xfId="0" applyFont="1" applyFill="1" applyAlignment="1">
      <alignment wrapText="1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3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3" fontId="2" fillId="2" borderId="3" xfId="0" applyNumberFormat="1" applyFont="1" applyFill="1" applyBorder="1" applyAlignment="1" applyProtection="1">
      <alignment horizontal="left" vertical="center" indent="1"/>
      <protection locked="0"/>
    </xf>
    <xf numFmtId="49" fontId="7" fillId="2" borderId="3" xfId="1" applyNumberFormat="1" applyFont="1" applyFill="1" applyBorder="1" applyAlignment="1" applyProtection="1">
      <alignment horizontal="left" vertical="center" indent="1"/>
      <protection locked="0"/>
    </xf>
    <xf numFmtId="164" fontId="2" fillId="2" borderId="3" xfId="0" applyNumberFormat="1" applyFont="1" applyFill="1" applyBorder="1" applyAlignment="1">
      <alignment horizontal="left" vertical="center" indent="1"/>
    </xf>
    <xf numFmtId="164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3" fontId="2" fillId="2" borderId="0" xfId="0" applyNumberFormat="1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6" fillId="6" borderId="3" xfId="0" applyFont="1" applyFill="1" applyBorder="1" applyAlignment="1">
      <alignment horizontal="left" vertical="center" indent="1"/>
    </xf>
    <xf numFmtId="3" fontId="6" fillId="6" borderId="3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right" vertical="center" indent="1"/>
    </xf>
    <xf numFmtId="164" fontId="6" fillId="6" borderId="3" xfId="0" applyNumberFormat="1" applyFont="1" applyFill="1" applyBorder="1" applyAlignment="1">
      <alignment horizontal="left" vertical="center" indent="1"/>
    </xf>
    <xf numFmtId="3" fontId="2" fillId="0" borderId="0" xfId="0" applyNumberFormat="1" applyFont="1"/>
    <xf numFmtId="0" fontId="2" fillId="0" borderId="3" xfId="0" applyFont="1" applyFill="1" applyBorder="1" applyAlignment="1" applyProtection="1">
      <alignment horizontal="left" vertical="center" indent="1"/>
      <protection locked="0"/>
    </xf>
    <xf numFmtId="49" fontId="7" fillId="0" borderId="3" xfId="1" applyNumberFormat="1" applyFont="1" applyFill="1" applyBorder="1" applyAlignment="1" applyProtection="1">
      <alignment horizontal="left" vertical="center" indent="1"/>
      <protection locked="0"/>
    </xf>
    <xf numFmtId="164" fontId="2" fillId="0" borderId="3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0" fontId="9" fillId="0" borderId="3" xfId="2" applyFont="1" applyFill="1" applyBorder="1" applyAlignment="1" applyProtection="1">
      <alignment horizontal="left" vertical="center" indent="1"/>
      <protection locked="0"/>
    </xf>
    <xf numFmtId="3" fontId="2" fillId="0" borderId="3" xfId="0" applyNumberFormat="1" applyFont="1" applyFill="1" applyBorder="1" applyAlignment="1" applyProtection="1">
      <alignment horizontal="left" vertical="center" indent="1"/>
      <protection locked="0"/>
    </xf>
    <xf numFmtId="164" fontId="2" fillId="0" borderId="3" xfId="0" applyNumberFormat="1" applyFont="1" applyFill="1" applyBorder="1" applyAlignment="1">
      <alignment horizontal="left" vertical="center" indent="1"/>
    </xf>
    <xf numFmtId="0" fontId="2" fillId="0" borderId="0" xfId="0" applyFont="1" applyFill="1"/>
    <xf numFmtId="0" fontId="9" fillId="2" borderId="3" xfId="2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left style="thin">
          <color theme="0" tint="-0.499984740745262"/>
        </left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84669</xdr:rowOff>
    </xdr:from>
    <xdr:to>
      <xdr:col>2</xdr:col>
      <xdr:colOff>1755020</xdr:colOff>
      <xdr:row>3</xdr:row>
      <xdr:rowOff>19148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152400" y="84669"/>
          <a:ext cx="2565280" cy="5059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186266</xdr:colOff>
      <xdr:row>3</xdr:row>
      <xdr:rowOff>93134</xdr:rowOff>
    </xdr:from>
    <xdr:to>
      <xdr:col>4</xdr:col>
      <xdr:colOff>1154405</xdr:colOff>
      <xdr:row>3</xdr:row>
      <xdr:rowOff>245534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86266" y="664634"/>
          <a:ext cx="5478332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4</xdr:col>
      <xdr:colOff>1243305</xdr:colOff>
      <xdr:row>5</xdr:row>
      <xdr:rowOff>145821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90500" y="899160"/>
          <a:ext cx="5562152" cy="1458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4%25%20BGF%20Competitive%20Scoring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Aff"/>
      <sheetName val="Preserved Aff"/>
      <sheetName val="HOME-ARP"/>
      <sheetName val="CDBG-DR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e1" displayName="Table1" ref="B13:P35" totalsRowShown="0" headerRowDxfId="17" dataDxfId="16" tableBorderDxfId="15">
  <autoFilter ref="B13:P35"/>
  <sortState ref="B14:P37">
    <sortCondition ref="E14:E37" customList="New Affordability,Preserved Affordability,HOME-ARP,CDBG-DR"/>
    <sortCondition ref="C14:C37"/>
  </sortState>
  <tableColumns count="15">
    <tableColumn id="1" name="OHFA Tracking Number" dataDxfId="14"/>
    <tableColumn id="2" name="Project Name" dataDxfId="13"/>
    <tableColumn id="39" name="Link to Proposal Summary" dataDxfId="12"/>
    <tableColumn id="3" name="Funding Pool" dataDxfId="11"/>
    <tableColumn id="4" name="City" dataDxfId="10"/>
    <tableColumn id="5" name="County" dataDxfId="9"/>
    <tableColumn id="29" name="HUD Participating Jurisdiction" dataDxfId="8">
      <calculatedColumnFormula>IF(SUM(IFERROR(IF(VLOOKUP(Table1[[#This Row],[City]],[1]Data!$E$2:$E$16,1,FALSE)=Table1[[#This Row],[City]],1,0),0)+IFERROR(IF(VLOOKUP(Table1[[#This Row],[County]],[1]Data!$G$2:$G$9,1,FALSE)=Table1[[#This Row],[County]],1,0),0))&gt;0,"Yes","No")</calculatedColumnFormula>
    </tableColumn>
    <tableColumn id="37" name="Geography" dataDxfId="7"/>
    <tableColumn id="6" name="Construction Type" dataDxfId="6"/>
    <tableColumn id="7" name="Population Served" dataDxfId="5"/>
    <tableColumn id="8" name="Total Units" dataDxfId="4"/>
    <tableColumn id="9" name="Lead Developer" dataDxfId="3"/>
    <tableColumn id="30" name="Funding Result" dataDxfId="2"/>
    <tableColumn id="33" name="HDAP Reserved" dataDxfId="1"/>
    <tableColumn id="40" name="HDL_x000a_Reserved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hiohome.org/ppd/proposals/2022/BGF/SeasonsGrove.pdf" TargetMode="External"/><Relationship Id="rId13" Type="http://schemas.openxmlformats.org/officeDocument/2006/relationships/hyperlink" Target="https://ohiohome.org/ppd/proposals/2022/BGF/GranvilleWoodsLoftsII.pdf" TargetMode="External"/><Relationship Id="rId18" Type="http://schemas.openxmlformats.org/officeDocument/2006/relationships/hyperlink" Target="https://ohiohome.org/ppd/proposals/2022/BGF/PinehurstApartments.pdf" TargetMode="External"/><Relationship Id="rId3" Type="http://schemas.openxmlformats.org/officeDocument/2006/relationships/hyperlink" Target="https://ohiohome.org/ppd/proposals/2022/BGF/CedarRedevelopmentPhaseIV.pdf" TargetMode="External"/><Relationship Id="rId21" Type="http://schemas.openxmlformats.org/officeDocument/2006/relationships/hyperlink" Target="https://ohiohome.org/ppd/proposals/2022/BGF/NortonVillageApartments.pdf" TargetMode="External"/><Relationship Id="rId7" Type="http://schemas.openxmlformats.org/officeDocument/2006/relationships/hyperlink" Target="https://ohiohome.org/ppd/proposals/2022/BGF/RoseCommons.pdf" TargetMode="External"/><Relationship Id="rId12" Type="http://schemas.openxmlformats.org/officeDocument/2006/relationships/hyperlink" Target="https://ohiohome.org/ppd/proposals/2022/BGF/CambridgeHouseApartmentsII.pdf" TargetMode="External"/><Relationship Id="rId17" Type="http://schemas.openxmlformats.org/officeDocument/2006/relationships/hyperlink" Target="https://ohiohome.org/ppd/proposals/2022/BGF/SpringboroSherman.pdf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s://ohiohome.org/ppd/proposals/2022/BGF/CarthageFlats.pdf" TargetMode="External"/><Relationship Id="rId16" Type="http://schemas.openxmlformats.org/officeDocument/2006/relationships/hyperlink" Target="https://ohiohome.org/ppd/proposals/2022/BGF/ZaneCommons.pdf" TargetMode="External"/><Relationship Id="rId20" Type="http://schemas.openxmlformats.org/officeDocument/2006/relationships/hyperlink" Target="https://ohiohome.org/ppd/proposals/2022/BGF/StratfordPlace.pdf" TargetMode="External"/><Relationship Id="rId1" Type="http://schemas.openxmlformats.org/officeDocument/2006/relationships/hyperlink" Target="https://ohiohome.org/ppd/proposals/2022/BGF/BroadleighLofts.pdf" TargetMode="External"/><Relationship Id="rId6" Type="http://schemas.openxmlformats.org/officeDocument/2006/relationships/hyperlink" Target="https://ohiohome.org/ppd/proposals/2022/BGF/NelsonParkApartments.pdf" TargetMode="External"/><Relationship Id="rId11" Type="http://schemas.openxmlformats.org/officeDocument/2006/relationships/hyperlink" Target="https://ohiohome.org/ppd/proposals/2022/BGF/NCJC-DowntownCampus.pdf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ohiohome.org/ppd/proposals/2022/BGF/HitchcockCenter.pdf" TargetMode="External"/><Relationship Id="rId15" Type="http://schemas.openxmlformats.org/officeDocument/2006/relationships/hyperlink" Target="https://ohiohome.org/ppd/proposals/2022/BGF/MunsonCrossing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hiohome.org/ppd/proposals/2022/BGF/TurtleCreek.pdf" TargetMode="External"/><Relationship Id="rId19" Type="http://schemas.openxmlformats.org/officeDocument/2006/relationships/hyperlink" Target="https://ohiohome.org/ppd/proposals/2022/BGF/RotaryCommons.pdf" TargetMode="External"/><Relationship Id="rId4" Type="http://schemas.openxmlformats.org/officeDocument/2006/relationships/hyperlink" Target="https://ohiohome.org/ppd/proposals/2022/BGF/GeigerHouse-Veterans.pdf" TargetMode="External"/><Relationship Id="rId9" Type="http://schemas.openxmlformats.org/officeDocument/2006/relationships/hyperlink" Target="https://ohiohome.org/ppd/proposals/2022/BGF/SunriseHomes.pdf" TargetMode="External"/><Relationship Id="rId14" Type="http://schemas.openxmlformats.org/officeDocument/2006/relationships/hyperlink" Target="https://ohiohome.org/ppd/proposals/2022/BGF/DeringFamilyHomes.pdf" TargetMode="External"/><Relationship Id="rId22" Type="http://schemas.openxmlformats.org/officeDocument/2006/relationships/hyperlink" Target="https://ohiohome.org/ppd/proposals/2022/BGF/CountryRidgeApartment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O115"/>
  <sheetViews>
    <sheetView tabSelected="1" zoomScale="90" zoomScaleNormal="90" zoomScaleSheetLayoutView="100" workbookViewId="0">
      <pane xSplit="3" topLeftCell="D1" activePane="topRight" state="frozen"/>
      <selection activeCell="A13" sqref="A13"/>
      <selection pane="topRight" activeCell="B38" sqref="B38"/>
    </sheetView>
  </sheetViews>
  <sheetFormatPr defaultColWidth="0" defaultRowHeight="0" customHeight="1" zeroHeight="1" x14ac:dyDescent="0.25"/>
  <cols>
    <col min="1" max="1" width="2.77734375" style="4" customWidth="1"/>
    <col min="2" max="2" width="11.21875" style="4" customWidth="1"/>
    <col min="3" max="3" width="39" style="4" bestFit="1" customWidth="1"/>
    <col min="4" max="4" width="12.77734375" style="4" customWidth="1"/>
    <col min="5" max="5" width="23.21875" style="4" bestFit="1" customWidth="1"/>
    <col min="6" max="6" width="12.33203125" style="4" customWidth="1"/>
    <col min="7" max="8" width="13.88671875" style="4" customWidth="1"/>
    <col min="9" max="9" width="17" style="4" customWidth="1"/>
    <col min="10" max="10" width="19.88671875" style="4" customWidth="1"/>
    <col min="11" max="11" width="18.109375" style="4" bestFit="1" customWidth="1"/>
    <col min="12" max="12" width="9.77734375" style="29" customWidth="1"/>
    <col min="13" max="13" width="40.109375" style="4" bestFit="1" customWidth="1"/>
    <col min="14" max="14" width="34.109375" style="4" bestFit="1" customWidth="1"/>
    <col min="15" max="15" width="15.77734375" style="4" customWidth="1"/>
    <col min="16" max="16" width="15.77734375" style="36" customWidth="1"/>
    <col min="17" max="17" width="2.77734375" style="4" customWidth="1"/>
    <col min="18" max="25" width="9.109375" style="4" hidden="1" customWidth="1"/>
    <col min="26" max="29" width="0" style="4" hidden="1" customWidth="1"/>
    <col min="30" max="35" width="9.109375" style="4" hidden="1" customWidth="1"/>
    <col min="36" max="41" width="0" style="4" hidden="1" customWidth="1"/>
    <col min="42" max="16384" width="9.109375" style="4" hidden="1"/>
  </cols>
  <sheetData>
    <row r="1" spans="1:17" ht="15" customHeight="1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3"/>
      <c r="M1" s="2"/>
      <c r="N1" s="2"/>
      <c r="O1" s="2"/>
      <c r="P1" s="33"/>
      <c r="Q1" s="2"/>
    </row>
    <row r="2" spans="1:17" ht="1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3"/>
      <c r="M2" s="2"/>
      <c r="N2" s="2"/>
      <c r="O2" s="2"/>
      <c r="P2" s="33"/>
      <c r="Q2" s="2"/>
    </row>
    <row r="3" spans="1:17" ht="15" customHeight="1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3"/>
      <c r="M3" s="2"/>
      <c r="N3" s="2"/>
      <c r="O3" s="2"/>
      <c r="P3" s="33"/>
      <c r="Q3" s="2"/>
    </row>
    <row r="4" spans="1:17" ht="21" customHeight="1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34"/>
      <c r="Q4" s="2"/>
    </row>
    <row r="5" spans="1:17" ht="5.0999999999999996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33"/>
      <c r="Q5" s="2"/>
    </row>
    <row r="6" spans="1:17" ht="1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2"/>
      <c r="N6" s="2"/>
      <c r="O6" s="2"/>
      <c r="P6" s="33"/>
      <c r="Q6" s="2"/>
    </row>
    <row r="7" spans="1:17" ht="15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33"/>
      <c r="Q7" s="2"/>
    </row>
    <row r="8" spans="1:17" ht="15" customHeight="1" x14ac:dyDescent="0.25">
      <c r="A8" s="1"/>
      <c r="B8" s="47" t="s">
        <v>120</v>
      </c>
      <c r="C8" s="47"/>
      <c r="D8" s="47"/>
      <c r="E8" s="47"/>
      <c r="F8" s="2"/>
      <c r="G8" s="2"/>
      <c r="H8" s="2"/>
      <c r="I8" s="2"/>
      <c r="J8" s="2"/>
      <c r="K8" s="2"/>
      <c r="L8" s="3"/>
      <c r="M8" s="2"/>
      <c r="N8" s="2"/>
      <c r="O8" s="2"/>
      <c r="P8" s="33"/>
      <c r="Q8" s="2"/>
    </row>
    <row r="9" spans="1:17" ht="1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33"/>
      <c r="Q9" s="2"/>
    </row>
    <row r="10" spans="1:17" s="9" customFormat="1" ht="15" customHeight="1" x14ac:dyDescent="0.3">
      <c r="A10" s="7"/>
      <c r="B10" s="46" t="s">
        <v>0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3" t="s">
        <v>1</v>
      </c>
      <c r="O10" s="43"/>
      <c r="P10" s="35"/>
      <c r="Q10" s="8"/>
    </row>
    <row r="11" spans="1:17" ht="5.0999999999999996" customHeight="1" x14ac:dyDescent="0.25">
      <c r="A11" s="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  <c r="O11" s="45"/>
      <c r="P11" s="45"/>
      <c r="Q11" s="2"/>
    </row>
    <row r="12" spans="1:17" ht="5.0999999999999996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33"/>
      <c r="Q12" s="2"/>
    </row>
    <row r="13" spans="1:17" s="10" customFormat="1" ht="60" customHeight="1" x14ac:dyDescent="0.25">
      <c r="B13" s="11" t="s">
        <v>2</v>
      </c>
      <c r="C13" s="12" t="s">
        <v>3</v>
      </c>
      <c r="D13" s="12" t="s">
        <v>4</v>
      </c>
      <c r="E13" s="12" t="s">
        <v>59</v>
      </c>
      <c r="F13" s="12" t="s">
        <v>5</v>
      </c>
      <c r="G13" s="12" t="s">
        <v>6</v>
      </c>
      <c r="H13" s="12" t="s">
        <v>7</v>
      </c>
      <c r="I13" s="12" t="s">
        <v>8</v>
      </c>
      <c r="J13" s="12" t="s">
        <v>9</v>
      </c>
      <c r="K13" s="12" t="s">
        <v>10</v>
      </c>
      <c r="L13" s="13" t="s">
        <v>11</v>
      </c>
      <c r="M13" s="12" t="s">
        <v>12</v>
      </c>
      <c r="N13" s="12" t="s">
        <v>13</v>
      </c>
      <c r="O13" s="12" t="s">
        <v>14</v>
      </c>
      <c r="P13" s="14" t="s">
        <v>15</v>
      </c>
    </row>
    <row r="14" spans="1:17" s="2" customFormat="1" ht="15" customHeight="1" x14ac:dyDescent="0.25">
      <c r="B14" s="15" t="s">
        <v>26</v>
      </c>
      <c r="C14" s="16" t="s">
        <v>27</v>
      </c>
      <c r="D14" s="42" t="s">
        <v>18</v>
      </c>
      <c r="E14" s="16" t="s">
        <v>60</v>
      </c>
      <c r="F14" s="16" t="s">
        <v>28</v>
      </c>
      <c r="G14" s="16" t="s">
        <v>29</v>
      </c>
      <c r="H14" s="16" t="s">
        <v>82</v>
      </c>
      <c r="I14" s="16" t="s">
        <v>21</v>
      </c>
      <c r="J14" s="16" t="s">
        <v>22</v>
      </c>
      <c r="K14" s="16" t="s">
        <v>23</v>
      </c>
      <c r="L14" s="17">
        <v>54</v>
      </c>
      <c r="M14" s="16" t="s">
        <v>30</v>
      </c>
      <c r="N14" s="18" t="s">
        <v>25</v>
      </c>
      <c r="O14" s="19">
        <v>2350000</v>
      </c>
      <c r="P14" s="20">
        <v>2000000</v>
      </c>
    </row>
    <row r="15" spans="1:17" s="2" customFormat="1" ht="15" customHeight="1" x14ac:dyDescent="0.25">
      <c r="B15" s="15" t="s">
        <v>34</v>
      </c>
      <c r="C15" s="16" t="s">
        <v>35</v>
      </c>
      <c r="D15" s="42" t="s">
        <v>18</v>
      </c>
      <c r="E15" s="16" t="s">
        <v>60</v>
      </c>
      <c r="F15" s="16" t="s">
        <v>19</v>
      </c>
      <c r="G15" s="16" t="s">
        <v>20</v>
      </c>
      <c r="H15" s="16" t="s">
        <v>82</v>
      </c>
      <c r="I15" s="16" t="s">
        <v>36</v>
      </c>
      <c r="J15" s="16" t="s">
        <v>22</v>
      </c>
      <c r="K15" s="16" t="s">
        <v>23</v>
      </c>
      <c r="L15" s="17">
        <v>245</v>
      </c>
      <c r="M15" s="16" t="s">
        <v>37</v>
      </c>
      <c r="N15" s="18" t="s">
        <v>25</v>
      </c>
      <c r="O15" s="19">
        <v>4500000</v>
      </c>
      <c r="P15" s="20">
        <v>2000000</v>
      </c>
    </row>
    <row r="16" spans="1:17" s="2" customFormat="1" ht="15" customHeight="1" x14ac:dyDescent="0.25">
      <c r="B16" s="15" t="s">
        <v>32</v>
      </c>
      <c r="C16" s="16" t="s">
        <v>33</v>
      </c>
      <c r="D16" s="42" t="s">
        <v>18</v>
      </c>
      <c r="E16" s="16" t="s">
        <v>60</v>
      </c>
      <c r="F16" s="16" t="s">
        <v>19</v>
      </c>
      <c r="G16" s="16" t="s">
        <v>20</v>
      </c>
      <c r="H16" s="16" t="s">
        <v>82</v>
      </c>
      <c r="I16" s="16" t="s">
        <v>21</v>
      </c>
      <c r="J16" s="16" t="s">
        <v>22</v>
      </c>
      <c r="K16" s="16" t="s">
        <v>23</v>
      </c>
      <c r="L16" s="17">
        <v>60</v>
      </c>
      <c r="M16" s="16" t="s">
        <v>31</v>
      </c>
      <c r="N16" s="18" t="s">
        <v>25</v>
      </c>
      <c r="O16" s="19">
        <v>3000000</v>
      </c>
      <c r="P16" s="20">
        <v>2000000</v>
      </c>
    </row>
    <row r="17" spans="1:17" s="2" customFormat="1" ht="15" customHeight="1" x14ac:dyDescent="0.25">
      <c r="B17" s="15" t="s">
        <v>42</v>
      </c>
      <c r="C17" s="16" t="s">
        <v>43</v>
      </c>
      <c r="D17" s="42" t="s">
        <v>18</v>
      </c>
      <c r="E17" s="16" t="s">
        <v>60</v>
      </c>
      <c r="F17" s="16" t="s">
        <v>44</v>
      </c>
      <c r="G17" s="16" t="s">
        <v>45</v>
      </c>
      <c r="H17" s="16" t="s">
        <v>77</v>
      </c>
      <c r="I17" s="16" t="s">
        <v>46</v>
      </c>
      <c r="J17" s="16" t="s">
        <v>22</v>
      </c>
      <c r="K17" s="16" t="s">
        <v>23</v>
      </c>
      <c r="L17" s="17">
        <v>43</v>
      </c>
      <c r="M17" s="16" t="s">
        <v>31</v>
      </c>
      <c r="N17" s="18" t="s">
        <v>47</v>
      </c>
      <c r="O17" s="19">
        <v>5000000</v>
      </c>
      <c r="P17" s="20">
        <v>2000000</v>
      </c>
    </row>
    <row r="18" spans="1:17" s="2" customFormat="1" ht="15.6" customHeight="1" x14ac:dyDescent="0.25">
      <c r="B18" s="15" t="s">
        <v>16</v>
      </c>
      <c r="C18" s="16" t="s">
        <v>17</v>
      </c>
      <c r="D18" s="42" t="s">
        <v>18</v>
      </c>
      <c r="E18" s="16" t="s">
        <v>60</v>
      </c>
      <c r="F18" s="16" t="s">
        <v>19</v>
      </c>
      <c r="G18" s="16" t="s">
        <v>20</v>
      </c>
      <c r="H18" s="16" t="s">
        <v>82</v>
      </c>
      <c r="I18" s="16" t="s">
        <v>21</v>
      </c>
      <c r="J18" s="16" t="s">
        <v>22</v>
      </c>
      <c r="K18" s="16" t="s">
        <v>23</v>
      </c>
      <c r="L18" s="17">
        <v>120</v>
      </c>
      <c r="M18" s="16" t="s">
        <v>24</v>
      </c>
      <c r="N18" s="18" t="s">
        <v>25</v>
      </c>
      <c r="O18" s="19">
        <v>4500000</v>
      </c>
      <c r="P18" s="20">
        <v>2000000</v>
      </c>
    </row>
    <row r="19" spans="1:17" s="2" customFormat="1" ht="13.8" x14ac:dyDescent="0.25">
      <c r="B19" s="15" t="s">
        <v>48</v>
      </c>
      <c r="C19" s="16" t="s">
        <v>49</v>
      </c>
      <c r="D19" s="42" t="s">
        <v>18</v>
      </c>
      <c r="E19" s="16" t="s">
        <v>60</v>
      </c>
      <c r="F19" s="16" t="s">
        <v>44</v>
      </c>
      <c r="G19" s="16" t="s">
        <v>45</v>
      </c>
      <c r="H19" s="16" t="s">
        <v>77</v>
      </c>
      <c r="I19" s="16" t="s">
        <v>46</v>
      </c>
      <c r="J19" s="16" t="s">
        <v>22</v>
      </c>
      <c r="K19" s="16" t="s">
        <v>23</v>
      </c>
      <c r="L19" s="17">
        <v>44</v>
      </c>
      <c r="M19" s="16" t="s">
        <v>50</v>
      </c>
      <c r="N19" s="18" t="s">
        <v>47</v>
      </c>
      <c r="O19" s="19">
        <v>5000000</v>
      </c>
      <c r="P19" s="20">
        <v>2000000</v>
      </c>
    </row>
    <row r="20" spans="1:17" s="2" customFormat="1" ht="15" customHeight="1" x14ac:dyDescent="0.25">
      <c r="B20" s="30" t="s">
        <v>73</v>
      </c>
      <c r="C20" s="30" t="s">
        <v>74</v>
      </c>
      <c r="D20" s="38" t="s">
        <v>18</v>
      </c>
      <c r="E20" s="16" t="s">
        <v>61</v>
      </c>
      <c r="F20" s="16" t="s">
        <v>83</v>
      </c>
      <c r="G20" s="16" t="s">
        <v>20</v>
      </c>
      <c r="H20" s="16" t="s">
        <v>82</v>
      </c>
      <c r="I20" s="16" t="s">
        <v>36</v>
      </c>
      <c r="J20" s="16" t="s">
        <v>84</v>
      </c>
      <c r="K20" s="16" t="s">
        <v>23</v>
      </c>
      <c r="L20" s="17">
        <v>96</v>
      </c>
      <c r="M20" s="16" t="s">
        <v>88</v>
      </c>
      <c r="N20" s="31" t="s">
        <v>25</v>
      </c>
      <c r="O20" s="32">
        <v>2580000</v>
      </c>
      <c r="P20" s="32">
        <v>2000000</v>
      </c>
    </row>
    <row r="21" spans="1:17" s="2" customFormat="1" ht="13.8" x14ac:dyDescent="0.25">
      <c r="B21" s="30" t="s">
        <v>71</v>
      </c>
      <c r="C21" s="30" t="s">
        <v>72</v>
      </c>
      <c r="D21" s="38" t="s">
        <v>18</v>
      </c>
      <c r="E21" s="16" t="s">
        <v>61</v>
      </c>
      <c r="F21" s="16" t="s">
        <v>19</v>
      </c>
      <c r="G21" s="16" t="s">
        <v>20</v>
      </c>
      <c r="H21" s="16" t="s">
        <v>82</v>
      </c>
      <c r="I21" s="16" t="s">
        <v>46</v>
      </c>
      <c r="J21" s="16" t="s">
        <v>84</v>
      </c>
      <c r="K21" s="16" t="s">
        <v>23</v>
      </c>
      <c r="L21" s="17">
        <v>50</v>
      </c>
      <c r="M21" s="16" t="s">
        <v>86</v>
      </c>
      <c r="N21" s="31" t="s">
        <v>25</v>
      </c>
      <c r="O21" s="32">
        <v>2000000</v>
      </c>
      <c r="P21" s="32">
        <v>1000000</v>
      </c>
    </row>
    <row r="22" spans="1:17" s="2" customFormat="1" ht="15" customHeight="1" x14ac:dyDescent="0.25">
      <c r="B22" s="30" t="s">
        <v>65</v>
      </c>
      <c r="C22" s="30" t="s">
        <v>66</v>
      </c>
      <c r="D22" s="38" t="s">
        <v>18</v>
      </c>
      <c r="E22" s="16" t="s">
        <v>61</v>
      </c>
      <c r="F22" s="16" t="s">
        <v>78</v>
      </c>
      <c r="G22" s="16" t="s">
        <v>79</v>
      </c>
      <c r="H22" s="16" t="s">
        <v>77</v>
      </c>
      <c r="I22" s="16" t="s">
        <v>46</v>
      </c>
      <c r="J22" s="16" t="s">
        <v>84</v>
      </c>
      <c r="K22" s="16" t="s">
        <v>23</v>
      </c>
      <c r="L22" s="17">
        <v>56</v>
      </c>
      <c r="M22" s="16" t="s">
        <v>86</v>
      </c>
      <c r="N22" s="31" t="s">
        <v>25</v>
      </c>
      <c r="O22" s="32">
        <v>2240000</v>
      </c>
      <c r="P22" s="32">
        <v>1200000</v>
      </c>
    </row>
    <row r="23" spans="1:17" s="2" customFormat="1" ht="15" customHeight="1" x14ac:dyDescent="0.25">
      <c r="B23" s="30" t="s">
        <v>67</v>
      </c>
      <c r="C23" s="30" t="s">
        <v>68</v>
      </c>
      <c r="D23" s="38" t="s">
        <v>18</v>
      </c>
      <c r="E23" s="16" t="s">
        <v>61</v>
      </c>
      <c r="F23" s="16" t="s">
        <v>80</v>
      </c>
      <c r="G23" s="16" t="s">
        <v>81</v>
      </c>
      <c r="H23" s="16" t="s">
        <v>77</v>
      </c>
      <c r="I23" s="16" t="s">
        <v>46</v>
      </c>
      <c r="J23" s="16" t="s">
        <v>84</v>
      </c>
      <c r="K23" s="16" t="s">
        <v>38</v>
      </c>
      <c r="L23" s="17">
        <v>40</v>
      </c>
      <c r="M23" s="16" t="s">
        <v>87</v>
      </c>
      <c r="N23" s="31" t="s">
        <v>25</v>
      </c>
      <c r="O23" s="32">
        <v>1550000</v>
      </c>
      <c r="P23" s="32">
        <v>0</v>
      </c>
    </row>
    <row r="24" spans="1:17" s="2" customFormat="1" ht="15" customHeight="1" x14ac:dyDescent="0.25">
      <c r="B24" s="30" t="s">
        <v>63</v>
      </c>
      <c r="C24" s="30" t="s">
        <v>64</v>
      </c>
      <c r="D24" s="38" t="s">
        <v>18</v>
      </c>
      <c r="E24" s="16" t="s">
        <v>61</v>
      </c>
      <c r="F24" s="16" t="s">
        <v>75</v>
      </c>
      <c r="G24" s="16" t="s">
        <v>76</v>
      </c>
      <c r="H24" s="16" t="s">
        <v>77</v>
      </c>
      <c r="I24" s="16" t="s">
        <v>36</v>
      </c>
      <c r="J24" s="16" t="s">
        <v>84</v>
      </c>
      <c r="K24" s="16" t="s">
        <v>38</v>
      </c>
      <c r="L24" s="17">
        <v>94</v>
      </c>
      <c r="M24" s="16" t="s">
        <v>85</v>
      </c>
      <c r="N24" s="31" t="s">
        <v>25</v>
      </c>
      <c r="O24" s="32">
        <v>2760000</v>
      </c>
      <c r="P24" s="32">
        <v>1250000</v>
      </c>
    </row>
    <row r="25" spans="1:17" s="2" customFormat="1" ht="15" customHeight="1" x14ac:dyDescent="0.25">
      <c r="B25" s="30" t="s">
        <v>69</v>
      </c>
      <c r="C25" s="30" t="s">
        <v>70</v>
      </c>
      <c r="D25" s="38" t="s">
        <v>18</v>
      </c>
      <c r="E25" s="16" t="s">
        <v>61</v>
      </c>
      <c r="F25" s="16" t="s">
        <v>28</v>
      </c>
      <c r="G25" s="16" t="s">
        <v>29</v>
      </c>
      <c r="H25" s="16" t="s">
        <v>82</v>
      </c>
      <c r="I25" s="16" t="s">
        <v>36</v>
      </c>
      <c r="J25" s="16" t="s">
        <v>84</v>
      </c>
      <c r="K25" s="16" t="s">
        <v>38</v>
      </c>
      <c r="L25" s="17">
        <v>100</v>
      </c>
      <c r="M25" s="16" t="s">
        <v>51</v>
      </c>
      <c r="N25" s="31" t="s">
        <v>25</v>
      </c>
      <c r="O25" s="32">
        <v>2550000</v>
      </c>
      <c r="P25" s="32">
        <v>2000000</v>
      </c>
    </row>
    <row r="26" spans="1:17" s="41" customFormat="1" ht="15" customHeight="1" x14ac:dyDescent="0.25">
      <c r="A26" s="2"/>
      <c r="B26" s="30" t="s">
        <v>89</v>
      </c>
      <c r="C26" s="30" t="s">
        <v>90</v>
      </c>
      <c r="D26" s="38" t="s">
        <v>18</v>
      </c>
      <c r="E26" s="30" t="s">
        <v>62</v>
      </c>
      <c r="F26" s="30" t="s">
        <v>19</v>
      </c>
      <c r="G26" s="30" t="s">
        <v>20</v>
      </c>
      <c r="H26" s="30" t="s">
        <v>82</v>
      </c>
      <c r="I26" s="30" t="s">
        <v>36</v>
      </c>
      <c r="J26" s="30" t="s">
        <v>22</v>
      </c>
      <c r="K26" s="30" t="s">
        <v>113</v>
      </c>
      <c r="L26" s="39">
        <v>84</v>
      </c>
      <c r="M26" s="30" t="s">
        <v>31</v>
      </c>
      <c r="N26" s="31" t="s">
        <v>114</v>
      </c>
      <c r="O26" s="40">
        <v>4500000</v>
      </c>
      <c r="P26" s="32">
        <v>2000000</v>
      </c>
      <c r="Q26" s="2"/>
    </row>
    <row r="27" spans="1:17" s="41" customFormat="1" ht="15" customHeight="1" x14ac:dyDescent="0.25">
      <c r="A27" s="2"/>
      <c r="B27" s="30" t="s">
        <v>91</v>
      </c>
      <c r="C27" s="30" t="s">
        <v>92</v>
      </c>
      <c r="D27" s="38" t="s">
        <v>18</v>
      </c>
      <c r="E27" s="30" t="s">
        <v>62</v>
      </c>
      <c r="F27" s="30" t="s">
        <v>53</v>
      </c>
      <c r="G27" s="30" t="s">
        <v>52</v>
      </c>
      <c r="H27" s="30" t="s">
        <v>82</v>
      </c>
      <c r="I27" s="30" t="s">
        <v>21</v>
      </c>
      <c r="J27" s="30" t="s">
        <v>22</v>
      </c>
      <c r="K27" s="30" t="s">
        <v>115</v>
      </c>
      <c r="L27" s="39">
        <v>45</v>
      </c>
      <c r="M27" s="30" t="s">
        <v>116</v>
      </c>
      <c r="N27" s="31" t="s">
        <v>114</v>
      </c>
      <c r="O27" s="40">
        <v>5500000</v>
      </c>
      <c r="P27" s="32">
        <v>2000000</v>
      </c>
      <c r="Q27" s="2"/>
    </row>
    <row r="28" spans="1:17" s="41" customFormat="1" ht="15" customHeight="1" x14ac:dyDescent="0.25">
      <c r="A28" s="2"/>
      <c r="B28" s="30" t="s">
        <v>93</v>
      </c>
      <c r="C28" s="30" t="s">
        <v>94</v>
      </c>
      <c r="D28" s="38" t="s">
        <v>18</v>
      </c>
      <c r="E28" s="30" t="s">
        <v>62</v>
      </c>
      <c r="F28" s="30" t="s">
        <v>39</v>
      </c>
      <c r="G28" s="30" t="s">
        <v>40</v>
      </c>
      <c r="H28" s="30" t="s">
        <v>82</v>
      </c>
      <c r="I28" s="30" t="s">
        <v>21</v>
      </c>
      <c r="J28" s="30" t="s">
        <v>22</v>
      </c>
      <c r="K28" s="30" t="s">
        <v>113</v>
      </c>
      <c r="L28" s="39">
        <v>50</v>
      </c>
      <c r="M28" s="30" t="s">
        <v>54</v>
      </c>
      <c r="N28" s="31" t="s">
        <v>114</v>
      </c>
      <c r="O28" s="40">
        <v>4500000</v>
      </c>
      <c r="P28" s="32">
        <v>1250000</v>
      </c>
      <c r="Q28" s="2"/>
    </row>
    <row r="29" spans="1:17" s="41" customFormat="1" ht="15" customHeight="1" x14ac:dyDescent="0.25">
      <c r="A29" s="2"/>
      <c r="B29" s="30" t="s">
        <v>95</v>
      </c>
      <c r="C29" s="30" t="s">
        <v>96</v>
      </c>
      <c r="D29" s="38" t="s">
        <v>18</v>
      </c>
      <c r="E29" s="30" t="s">
        <v>62</v>
      </c>
      <c r="F29" s="30" t="s">
        <v>53</v>
      </c>
      <c r="G29" s="30" t="s">
        <v>52</v>
      </c>
      <c r="H29" s="30" t="s">
        <v>82</v>
      </c>
      <c r="I29" s="30" t="s">
        <v>21</v>
      </c>
      <c r="J29" s="30" t="s">
        <v>22</v>
      </c>
      <c r="K29" s="30" t="s">
        <v>115</v>
      </c>
      <c r="L29" s="39">
        <v>48</v>
      </c>
      <c r="M29" s="30" t="s">
        <v>116</v>
      </c>
      <c r="N29" s="31" t="s">
        <v>114</v>
      </c>
      <c r="O29" s="40">
        <v>5500000</v>
      </c>
      <c r="P29" s="32">
        <v>2000000</v>
      </c>
      <c r="Q29" s="2"/>
    </row>
    <row r="30" spans="1:17" s="41" customFormat="1" ht="15" customHeight="1" x14ac:dyDescent="0.25">
      <c r="A30" s="2"/>
      <c r="B30" s="30" t="s">
        <v>97</v>
      </c>
      <c r="C30" s="30" t="s">
        <v>98</v>
      </c>
      <c r="D30" s="38" t="s">
        <v>18</v>
      </c>
      <c r="E30" s="30" t="s">
        <v>62</v>
      </c>
      <c r="F30" s="30" t="s">
        <v>39</v>
      </c>
      <c r="G30" s="30" t="s">
        <v>40</v>
      </c>
      <c r="H30" s="30" t="s">
        <v>82</v>
      </c>
      <c r="I30" s="30" t="s">
        <v>21</v>
      </c>
      <c r="J30" s="30" t="s">
        <v>22</v>
      </c>
      <c r="K30" s="30" t="s">
        <v>115</v>
      </c>
      <c r="L30" s="39">
        <v>53</v>
      </c>
      <c r="M30" s="30" t="s">
        <v>117</v>
      </c>
      <c r="N30" s="31" t="s">
        <v>114</v>
      </c>
      <c r="O30" s="40">
        <v>5500000</v>
      </c>
      <c r="P30" s="32">
        <v>2000000</v>
      </c>
      <c r="Q30" s="2"/>
    </row>
    <row r="31" spans="1:17" s="41" customFormat="1" ht="15" customHeight="1" x14ac:dyDescent="0.25">
      <c r="A31" s="2"/>
      <c r="B31" s="30" t="s">
        <v>99</v>
      </c>
      <c r="C31" s="30" t="s">
        <v>100</v>
      </c>
      <c r="D31" s="38" t="s">
        <v>18</v>
      </c>
      <c r="E31" s="30" t="s">
        <v>62</v>
      </c>
      <c r="F31" s="30" t="s">
        <v>19</v>
      </c>
      <c r="G31" s="30" t="s">
        <v>20</v>
      </c>
      <c r="H31" s="30" t="s">
        <v>82</v>
      </c>
      <c r="I31" s="30" t="s">
        <v>36</v>
      </c>
      <c r="J31" s="30" t="s">
        <v>84</v>
      </c>
      <c r="K31" s="30" t="s">
        <v>113</v>
      </c>
      <c r="L31" s="39">
        <v>137</v>
      </c>
      <c r="M31" s="30" t="s">
        <v>118</v>
      </c>
      <c r="N31" s="31" t="s">
        <v>114</v>
      </c>
      <c r="O31" s="40">
        <v>3000000</v>
      </c>
      <c r="P31" s="32">
        <v>0</v>
      </c>
      <c r="Q31" s="2"/>
    </row>
    <row r="32" spans="1:17" s="41" customFormat="1" ht="15" customHeight="1" x14ac:dyDescent="0.25">
      <c r="A32" s="2"/>
      <c r="B32" s="30" t="s">
        <v>101</v>
      </c>
      <c r="C32" s="30" t="s">
        <v>102</v>
      </c>
      <c r="D32" s="38" t="s">
        <v>18</v>
      </c>
      <c r="E32" s="30" t="s">
        <v>62</v>
      </c>
      <c r="F32" s="30" t="s">
        <v>55</v>
      </c>
      <c r="G32" s="30" t="s">
        <v>56</v>
      </c>
      <c r="H32" s="30" t="s">
        <v>82</v>
      </c>
      <c r="I32" s="30" t="s">
        <v>21</v>
      </c>
      <c r="J32" s="30" t="s">
        <v>22</v>
      </c>
      <c r="K32" s="30" t="s">
        <v>113</v>
      </c>
      <c r="L32" s="39">
        <v>40</v>
      </c>
      <c r="M32" s="30" t="s">
        <v>50</v>
      </c>
      <c r="N32" s="31" t="s">
        <v>114</v>
      </c>
      <c r="O32" s="40">
        <v>4500000</v>
      </c>
      <c r="P32" s="32">
        <v>2000000</v>
      </c>
      <c r="Q32" s="2"/>
    </row>
    <row r="33" spans="1:17" s="41" customFormat="1" ht="15" customHeight="1" x14ac:dyDescent="0.25">
      <c r="A33" s="2"/>
      <c r="B33" s="30" t="s">
        <v>103</v>
      </c>
      <c r="C33" s="30" t="s">
        <v>104</v>
      </c>
      <c r="D33" s="38" t="s">
        <v>18</v>
      </c>
      <c r="E33" s="30" t="s">
        <v>62</v>
      </c>
      <c r="F33" s="30" t="s">
        <v>109</v>
      </c>
      <c r="G33" s="30" t="s">
        <v>20</v>
      </c>
      <c r="H33" s="30" t="s">
        <v>82</v>
      </c>
      <c r="I33" s="30" t="s">
        <v>36</v>
      </c>
      <c r="J33" s="30" t="s">
        <v>22</v>
      </c>
      <c r="K33" s="30" t="s">
        <v>113</v>
      </c>
      <c r="L33" s="39">
        <v>82</v>
      </c>
      <c r="M33" s="30" t="s">
        <v>88</v>
      </c>
      <c r="N33" s="31" t="s">
        <v>114</v>
      </c>
      <c r="O33" s="40">
        <v>4500000</v>
      </c>
      <c r="P33" s="32">
        <v>2000000</v>
      </c>
      <c r="Q33" s="2"/>
    </row>
    <row r="34" spans="1:17" s="41" customFormat="1" ht="15" customHeight="1" x14ac:dyDescent="0.25">
      <c r="A34" s="2"/>
      <c r="B34" s="30" t="s">
        <v>105</v>
      </c>
      <c r="C34" s="30" t="s">
        <v>106</v>
      </c>
      <c r="D34" s="38" t="s">
        <v>18</v>
      </c>
      <c r="E34" s="30" t="s">
        <v>62</v>
      </c>
      <c r="F34" s="30" t="s">
        <v>110</v>
      </c>
      <c r="G34" s="30" t="s">
        <v>110</v>
      </c>
      <c r="H34" s="30" t="s">
        <v>82</v>
      </c>
      <c r="I34" s="30" t="s">
        <v>36</v>
      </c>
      <c r="J34" s="30" t="s">
        <v>84</v>
      </c>
      <c r="K34" s="30" t="s">
        <v>113</v>
      </c>
      <c r="L34" s="39">
        <v>35</v>
      </c>
      <c r="M34" s="30" t="s">
        <v>119</v>
      </c>
      <c r="N34" s="31" t="s">
        <v>114</v>
      </c>
      <c r="O34" s="40">
        <v>2316135</v>
      </c>
      <c r="P34" s="32">
        <v>0</v>
      </c>
      <c r="Q34" s="2"/>
    </row>
    <row r="35" spans="1:17" s="41" customFormat="1" ht="15" customHeight="1" x14ac:dyDescent="0.25">
      <c r="A35" s="2"/>
      <c r="B35" s="37" t="s">
        <v>107</v>
      </c>
      <c r="C35" s="37" t="s">
        <v>108</v>
      </c>
      <c r="D35" s="38" t="s">
        <v>18</v>
      </c>
      <c r="E35" s="30" t="s">
        <v>62</v>
      </c>
      <c r="F35" s="37" t="s">
        <v>111</v>
      </c>
      <c r="G35" s="37" t="s">
        <v>112</v>
      </c>
      <c r="H35" s="37" t="s">
        <v>82</v>
      </c>
      <c r="I35" s="30" t="s">
        <v>36</v>
      </c>
      <c r="J35" s="30" t="s">
        <v>22</v>
      </c>
      <c r="K35" s="30" t="s">
        <v>113</v>
      </c>
      <c r="L35" s="39">
        <v>120</v>
      </c>
      <c r="M35" s="30" t="s">
        <v>41</v>
      </c>
      <c r="N35" s="31" t="s">
        <v>114</v>
      </c>
      <c r="O35" s="40">
        <v>5500000</v>
      </c>
      <c r="P35" s="32">
        <v>2000000</v>
      </c>
      <c r="Q35" s="2"/>
    </row>
    <row r="36" spans="1:17" s="2" customFormat="1" ht="5.0999999999999996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23"/>
      <c r="P36" s="33"/>
    </row>
    <row r="37" spans="1:17" ht="1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4" t="s">
        <v>57</v>
      </c>
      <c r="K37" s="25">
        <f>SUM(COUNTA(C14:C35))</f>
        <v>22</v>
      </c>
      <c r="L37" s="26">
        <f>SUM(L14:L35)</f>
        <v>1696</v>
      </c>
      <c r="M37" s="2"/>
      <c r="N37" s="27" t="s">
        <v>58</v>
      </c>
      <c r="O37" s="28">
        <f>SUM(Table1[HDAP Reserved])</f>
        <v>83346135</v>
      </c>
      <c r="P37" s="28">
        <f>SUM(Table1[HDL
Reserved])</f>
        <v>34700000</v>
      </c>
      <c r="Q37" s="2"/>
    </row>
    <row r="38" spans="1:17" ht="1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2"/>
      <c r="O38" s="2"/>
      <c r="P38" s="33"/>
      <c r="Q38" s="2"/>
    </row>
    <row r="39" spans="1:17" ht="15" hidden="1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2"/>
      <c r="O39" s="2"/>
      <c r="P39" s="33"/>
      <c r="Q39" s="2"/>
    </row>
    <row r="40" spans="1:17" ht="15" hidden="1" customHeight="1" x14ac:dyDescent="0.25"/>
    <row r="41" spans="1:17" ht="15" hidden="1" customHeight="1" x14ac:dyDescent="0.25"/>
    <row r="42" spans="1:17" ht="15" hidden="1" customHeight="1" x14ac:dyDescent="0.25"/>
    <row r="43" spans="1:17" ht="15" hidden="1" customHeight="1" x14ac:dyDescent="0.25"/>
    <row r="44" spans="1:17" ht="15" hidden="1" customHeight="1" x14ac:dyDescent="0.25"/>
    <row r="45" spans="1:17" ht="15" hidden="1" customHeight="1" x14ac:dyDescent="0.25"/>
    <row r="46" spans="1:17" ht="15" hidden="1" customHeight="1" x14ac:dyDescent="0.25"/>
    <row r="47" spans="1:17" ht="15" hidden="1" customHeight="1" x14ac:dyDescent="0.25"/>
    <row r="48" spans="1:17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</sheetData>
  <sheetProtection sort="0" autoFilter="0" pivotTables="0"/>
  <mergeCells count="5">
    <mergeCell ref="N10:O10"/>
    <mergeCell ref="B11:M11"/>
    <mergeCell ref="N11:P11"/>
    <mergeCell ref="B10:M10"/>
    <mergeCell ref="B8:E8"/>
  </mergeCells>
  <hyperlinks>
    <hyperlink ref="D26" r:id="rId1"/>
    <hyperlink ref="D27" r:id="rId2"/>
    <hyperlink ref="D28" r:id="rId3"/>
    <hyperlink ref="D29" r:id="rId4"/>
    <hyperlink ref="D30" r:id="rId5"/>
    <hyperlink ref="D31" r:id="rId6"/>
    <hyperlink ref="D32" r:id="rId7"/>
    <hyperlink ref="D33" r:id="rId8"/>
    <hyperlink ref="D34" r:id="rId9"/>
    <hyperlink ref="D35" r:id="rId10"/>
    <hyperlink ref="D18" r:id="rId11"/>
    <hyperlink ref="D14" r:id="rId12"/>
    <hyperlink ref="D16" r:id="rId13"/>
    <hyperlink ref="D15" r:id="rId14"/>
    <hyperlink ref="D17" r:id="rId15"/>
    <hyperlink ref="D19" r:id="rId16"/>
    <hyperlink ref="D24" r:id="rId17"/>
    <hyperlink ref="D22" r:id="rId18"/>
    <hyperlink ref="D23" r:id="rId19"/>
    <hyperlink ref="D25" r:id="rId20"/>
    <hyperlink ref="D21" r:id="rId21"/>
    <hyperlink ref="D20" r:id="rId22"/>
  </hyperlinks>
  <pageMargins left="0.25" right="0.25" top="0.75" bottom="0.75" header="0.3" footer="0.3"/>
  <pageSetup scale="64" fitToWidth="2" orientation="landscape" r:id="rId23"/>
  <headerFooter>
    <oddFooter>&amp;L&amp;"Arial,Regular"&amp;9November 9, 2022&amp;R&amp;"Arial,Regular"&amp;9&amp;K01+011Page &amp;P of &amp;N</oddFooter>
  </headerFooter>
  <ignoredErrors>
    <ignoredError sqref="H14:H35" calculatedColumn="1"/>
  </ignoredErrors>
  <drawing r:id="rId24"/>
  <tableParts count="1">
    <tablePart r:id="rId2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BGF Results</vt:lpstr>
      <vt:lpstr>'BGF Results'!Print_Area</vt:lpstr>
      <vt:lpstr>'BGF Results'!Print_Titles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2022-11-09T16:51:31Z</cp:lastPrinted>
  <dcterms:created xsi:type="dcterms:W3CDTF">2022-11-08T22:46:50Z</dcterms:created>
  <dcterms:modified xsi:type="dcterms:W3CDTF">2022-11-09T16:59:44Z</dcterms:modified>
</cp:coreProperties>
</file>